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0" yWindow="480" windowWidth="23250" windowHeight="11355" tabRatio="875" firstSheet="1" activeTab="1"/>
  </bookViews>
  <sheets>
    <sheet name="ПЕРЕЧЕНЬ" sheetId="53" r:id="rId1"/>
    <sheet name="Объем бюджетных ассигнований" sheetId="1" r:id="rId2"/>
    <sheet name="АналитическоеРаспределениеОБАС" sheetId="2" r:id="rId3"/>
    <sheet name="Услуги 2020" sheetId="35" r:id="rId4"/>
    <sheet name="Услуги 2021" sheetId="49" r:id="rId5"/>
    <sheet name="Услуги 2022" sheetId="50" r:id="rId6"/>
    <sheet name="Работы 2020" sheetId="8" r:id="rId7"/>
    <sheet name="Работы 2021" sheetId="46" r:id="rId8"/>
    <sheet name="Работы 2022" sheetId="47" r:id="rId9"/>
    <sheet name="Сод_Имущ 2020" sheetId="22" r:id="rId10"/>
    <sheet name="Сод_Имущ 2021" sheetId="43" r:id="rId11"/>
    <sheet name="Сод_Имущ 2022" sheetId="44" r:id="rId12"/>
    <sheet name="Корректировка" sheetId="54" state="hidden" r:id="rId13"/>
    <sheet name="НПА Пдпись" sheetId="51" r:id="rId14"/>
    <sheet name="НЗ Р" sheetId="45" r:id="rId15"/>
    <sheet name="НЗ У" sheetId="55" state="hidden" r:id="rId16"/>
  </sheets>
  <definedNames>
    <definedName name="_xlnm._FilterDatabase" localSheetId="14" hidden="1">'НЗ Р'!$A$14:$AD$221</definedName>
    <definedName name="_xlnm._FilterDatabase" localSheetId="0" hidden="1">ПЕРЕЧЕНЬ!$A$4:$Y$59</definedName>
    <definedName name="_xlnm._FilterDatabase" localSheetId="6" hidden="1">'Работы 2020'!$A$10:$AL$82</definedName>
    <definedName name="_xlnm._FilterDatabase" localSheetId="7" hidden="1">'Работы 2021'!$A$10:$AL$82</definedName>
    <definedName name="_xlnm._FilterDatabase" localSheetId="8" hidden="1">'Работы 2022'!$A$10:$AL$82</definedName>
    <definedName name="_xlnm._FilterDatabase" localSheetId="3" hidden="1">'Услуги 2020'!$A$11:$AK$11</definedName>
    <definedName name="_xlnm._FilterDatabase" localSheetId="4" hidden="1">'Услуги 2021'!$A$11:$AK$11</definedName>
    <definedName name="_xlnm._FilterDatabase" localSheetId="5" hidden="1">'Услуги 2022'!$A$11:$AK$11</definedName>
    <definedName name="XDO_?ACTDOMCODE?" localSheetId="4">#REF!</definedName>
    <definedName name="XDO_?ACTDOMCODE?" localSheetId="5">#REF!</definedName>
    <definedName name="XDO_?ACTDOMCODE?">#REF!</definedName>
    <definedName name="XDO_?CSMCTGY_NAME?" localSheetId="4">#REF!</definedName>
    <definedName name="XDO_?CSMCTGY_NAME?" localSheetId="5">#REF!</definedName>
    <definedName name="XDO_?CSMCTGY_NAME?">#REF!</definedName>
    <definedName name="XDO_?inst_Fullname?" localSheetId="4">#REF!</definedName>
    <definedName name="XDO_?inst_Fullname?" localSheetId="5">#REF!</definedName>
    <definedName name="XDO_?inst_Fullname?">#REF!</definedName>
    <definedName name="XDO_?INST_NAME?" localSheetId="4">#REF!</definedName>
    <definedName name="XDO_?INST_NAME?" localSheetId="5">#REF!</definedName>
    <definedName name="XDO_?INST_NAME?">#REF!</definedName>
    <definedName name="XDO_?INSTKND_NAME?" localSheetId="4">#REF!</definedName>
    <definedName name="XDO_?INSTKND_NAME?" localSheetId="5">#REF!</definedName>
    <definedName name="XDO_?INSTKND_NAME?">#REF!</definedName>
    <definedName name="XDO_?LGLACT_APPROVEDBY?" localSheetId="4">#REF!</definedName>
    <definedName name="XDO_?LGLACT_APPROVEDBY?" localSheetId="5">#REF!</definedName>
    <definedName name="XDO_?LGLACT_APPROVEDBY?">#REF!</definedName>
    <definedName name="XDO_?LGLACT_APPRVDAT?" localSheetId="4">#REF!</definedName>
    <definedName name="XDO_?LGLACT_APPRVDAT?" localSheetId="5">#REF!</definedName>
    <definedName name="XDO_?LGLACT_APPRVDAT?">#REF!</definedName>
    <definedName name="XDO_?LGLACT_NAME?" localSheetId="4">#REF!</definedName>
    <definedName name="XDO_?LGLACT_NAME?" localSheetId="5">#REF!</definedName>
    <definedName name="XDO_?LGLACT_NAME?">#REF!</definedName>
    <definedName name="XDO_?NAME_1?" localSheetId="4">#REF!</definedName>
    <definedName name="XDO_?NAME_1?" localSheetId="5">#REF!</definedName>
    <definedName name="XDO_?NAME_1?">#REF!</definedName>
    <definedName name="XDO_?NAME_2?" localSheetId="4">#REF!</definedName>
    <definedName name="XDO_?NAME_2?" localSheetId="5">#REF!</definedName>
    <definedName name="XDO_?NAME_2?">#REF!</definedName>
    <definedName name="XDO_?NAME_CODE?" localSheetId="4">#REF!</definedName>
    <definedName name="XDO_?NAME_CODE?" localSheetId="5">#REF!</definedName>
    <definedName name="XDO_?NAME_CODE?">#REF!</definedName>
    <definedName name="XDO_?NAME_NAME?" localSheetId="4">#REF!</definedName>
    <definedName name="XDO_?NAME_NAME?" localSheetId="5">#REF!</definedName>
    <definedName name="XDO_?NAME_NAME?">#REF!</definedName>
    <definedName name="XDO_?NPA_DESCRIPTIONS?" localSheetId="4">#REF!</definedName>
    <definedName name="XDO_?NPA_DESCRIPTIONS?" localSheetId="5">#REF!</definedName>
    <definedName name="XDO_?NPA_DESCRIPTIONS?">#REF!</definedName>
    <definedName name="XDO_?QI_NAME?" localSheetId="4">#REF!</definedName>
    <definedName name="XDO_?QI_NAME?" localSheetId="5">#REF!</definedName>
    <definedName name="XDO_?QI_NAME?">#REF!</definedName>
    <definedName name="XDO_?RCA_CODE?" localSheetId="4">#REF!</definedName>
    <definedName name="XDO_?RCA_CODE?" localSheetId="5">#REF!</definedName>
    <definedName name="XDO_?RCA_CODE?">#REF!</definedName>
    <definedName name="XDO_?REGRNUMBER?" localSheetId="4">#REF!</definedName>
    <definedName name="XDO_?REGRNUMBER?" localSheetId="5">#REF!</definedName>
    <definedName name="XDO_?REGRNUMBER?">#REF!</definedName>
    <definedName name="XDO_?RUCLSPRECACS_CODE?" localSheetId="4">#REF!</definedName>
    <definedName name="XDO_?RUCLSPRECACS_CODE?" localSheetId="5">#REF!</definedName>
    <definedName name="XDO_?RUCLSPRECACS_CODE?">#REF!</definedName>
    <definedName name="XDO_?SC_NAME_1?" localSheetId="4">#REF!</definedName>
    <definedName name="XDO_?SC_NAME_1?" localSheetId="5">#REF!</definedName>
    <definedName name="XDO_?SC_NAME_1?">#REF!</definedName>
    <definedName name="XDO_?SC_NAME_2?" localSheetId="4">#REF!</definedName>
    <definedName name="XDO_?SC_NAME_2?" localSheetId="5">#REF!</definedName>
    <definedName name="XDO_?SC_NAME_2?">#REF!</definedName>
    <definedName name="XDO_?SC_NAME_3?" localSheetId="4">#REF!</definedName>
    <definedName name="XDO_?SC_NAME_3?" localSheetId="5">#REF!</definedName>
    <definedName name="XDO_?SC_NAME_3?">#REF!</definedName>
    <definedName name="XDO_?Service_Belong210FL?" localSheetId="4">#REF!</definedName>
    <definedName name="XDO_?Service_Belong210FL?" localSheetId="5">#REF!</definedName>
    <definedName name="XDO_?Service_Belong210FL?">#REF!</definedName>
    <definedName name="XDO_?Service_NcsrlyBelong210FL?" localSheetId="4">#REF!</definedName>
    <definedName name="XDO_?Service_NcsrlyBelong210FL?" localSheetId="5">#REF!</definedName>
    <definedName name="XDO_?Service_NcsrlyBelong210FL?">#REF!</definedName>
    <definedName name="XDO_?SVCKIND?" localSheetId="4">#REF!</definedName>
    <definedName name="XDO_?SVCKIND?" localSheetId="5">#REF!</definedName>
    <definedName name="XDO_?SVCKIND?">#REF!</definedName>
    <definedName name="XDO_?SVCPAID?" localSheetId="4">#REF!</definedName>
    <definedName name="XDO_?SVCPAID?" localSheetId="5">#REF!</definedName>
    <definedName name="XDO_?SVCPAID?">#REF!</definedName>
    <definedName name="XDO_?VOLIND_NAME?" localSheetId="4">#REF!</definedName>
    <definedName name="XDO_?VOLIND_NAME?" localSheetId="5">#REF!</definedName>
    <definedName name="XDO_?VOLIND_NAME?">#REF!</definedName>
    <definedName name="XDO_GROUP_?HEADER?" localSheetId="4">#REF!</definedName>
    <definedName name="XDO_GROUP_?HEADER?" localSheetId="5">#REF!</definedName>
    <definedName name="XDO_GROUP_?HEADER?">#REF!</definedName>
    <definedName name="XDO_GROUP_?SERVICE_LIST?" localSheetId="4">#REF!</definedName>
    <definedName name="XDO_GROUP_?SERVICE_LIST?" localSheetId="5">#REF!</definedName>
    <definedName name="XDO_GROUP_?SERVICE_LIST?">#REF!</definedName>
    <definedName name="д">#REF!</definedName>
    <definedName name="_xlnm.Print_Titles" localSheetId="14">'НЗ Р'!$14:$14</definedName>
    <definedName name="_xlnm.Print_Titles" localSheetId="1">'Объем бюджетных ассигнований'!$18:$21</definedName>
    <definedName name="_xlnm.Print_Titles" localSheetId="9">'Сод_Имущ 2020'!$3:$10</definedName>
    <definedName name="_xlnm.Print_Titles" localSheetId="10">'Сод_Имущ 2021'!$4:$9</definedName>
    <definedName name="_xlnm.Print_Titles" localSheetId="11">'Сод_Имущ 2022'!$3:$8</definedName>
    <definedName name="мпорикши">#REF!</definedName>
    <definedName name="_xlnm.Print_Area" localSheetId="2">АналитическоеРаспределениеОБАС!$A$1:$E$24</definedName>
    <definedName name="_xlnm.Print_Area" localSheetId="12">Корректировка!$A$1:$H$23</definedName>
    <definedName name="_xlnm.Print_Area" localSheetId="14">'НЗ Р'!$A$1:$AD$221</definedName>
    <definedName name="_xlnm.Print_Area" localSheetId="13">'НПА Пдпись'!$A$1:$G$19</definedName>
    <definedName name="_xlnm.Print_Area" localSheetId="1">'Объем бюджетных ассигнований'!$A$1:$H$27</definedName>
    <definedName name="_xlnm.Print_Area" localSheetId="6">'Работы 2020'!$A$1:$AL$82</definedName>
    <definedName name="_xlnm.Print_Area" localSheetId="7">'Работы 2021'!$A$1:$AL$82</definedName>
    <definedName name="_xlnm.Print_Area" localSheetId="8">'Работы 2022'!$A$1:$AL$82</definedName>
    <definedName name="_xlnm.Print_Area" localSheetId="9">'Сод_Имущ 2020'!$A$1:$L$10</definedName>
    <definedName name="_xlnm.Print_Area" localSheetId="10">'Сод_Имущ 2021'!$A$1:$L$10</definedName>
    <definedName name="_xlnm.Print_Area" localSheetId="11">'Сод_Имущ 2022'!$A$1:$L$10</definedName>
    <definedName name="_xlnm.Print_Area" localSheetId="3">'Услуги 2020'!$A$1:$AK$17</definedName>
    <definedName name="_xlnm.Print_Area" localSheetId="4">'Услуги 2021'!$A$1:$AK$17</definedName>
    <definedName name="_xlnm.Print_Area" localSheetId="5">'Услуги 2022'!$A$1:$AK$17</definedName>
  </definedNames>
  <calcPr calcId="145621"/>
</workbook>
</file>

<file path=xl/calcChain.xml><?xml version="1.0" encoding="utf-8"?>
<calcChain xmlns="http://schemas.openxmlformats.org/spreadsheetml/2006/main">
  <c r="AD220" i="45" l="1"/>
  <c r="AC220" i="45"/>
  <c r="AB220" i="45"/>
  <c r="AA220" i="45"/>
  <c r="Z220" i="45"/>
  <c r="Y220" i="45"/>
  <c r="X220" i="45"/>
  <c r="W220" i="45"/>
  <c r="V220" i="45"/>
  <c r="U220" i="45"/>
  <c r="T220" i="45"/>
  <c r="S220" i="45"/>
  <c r="R220" i="45"/>
  <c r="Q220" i="45"/>
  <c r="P220" i="45"/>
  <c r="O220" i="45"/>
  <c r="N220" i="45"/>
  <c r="M220" i="45"/>
  <c r="L220" i="45"/>
  <c r="K220" i="45"/>
  <c r="AD219" i="45"/>
  <c r="AC219" i="45"/>
  <c r="AB219" i="45"/>
  <c r="AA219" i="45"/>
  <c r="Z219" i="45"/>
  <c r="Y219" i="45"/>
  <c r="X219" i="45"/>
  <c r="W219" i="45"/>
  <c r="V219" i="45"/>
  <c r="U219" i="45"/>
  <c r="T219" i="45"/>
  <c r="S219" i="45"/>
  <c r="R219" i="45"/>
  <c r="Q219" i="45"/>
  <c r="P219" i="45"/>
  <c r="O219" i="45"/>
  <c r="N219" i="45"/>
  <c r="M219" i="45"/>
  <c r="L219" i="45"/>
  <c r="K219" i="45"/>
  <c r="AD81" i="45"/>
  <c r="AC81" i="45"/>
  <c r="AB81" i="45"/>
  <c r="AA81" i="45"/>
  <c r="Z81" i="45"/>
  <c r="Y81" i="45"/>
  <c r="X81" i="45"/>
  <c r="W81" i="45"/>
  <c r="V81" i="45"/>
  <c r="U81" i="45"/>
  <c r="T81" i="45"/>
  <c r="S81" i="45"/>
  <c r="R81" i="45"/>
  <c r="Q81" i="45"/>
  <c r="P81" i="45"/>
  <c r="O81" i="45"/>
  <c r="N81" i="45"/>
  <c r="M81" i="45"/>
  <c r="L81" i="45"/>
  <c r="K81" i="45"/>
  <c r="AD150" i="45"/>
  <c r="AC150" i="45"/>
  <c r="AB150" i="45"/>
  <c r="AA150" i="45"/>
  <c r="Z150" i="45"/>
  <c r="Y150" i="45"/>
  <c r="X150" i="45"/>
  <c r="W150" i="45"/>
  <c r="V150" i="45"/>
  <c r="U150" i="45"/>
  <c r="T150" i="45"/>
  <c r="S150" i="45"/>
  <c r="R150" i="45"/>
  <c r="Q150" i="45"/>
  <c r="P150" i="45"/>
  <c r="O150" i="45"/>
  <c r="N150" i="45"/>
  <c r="M150" i="45"/>
  <c r="L150" i="45"/>
  <c r="K150" i="45"/>
  <c r="AB82" i="8" l="1"/>
  <c r="AA82" i="8"/>
  <c r="Z82" i="8"/>
  <c r="Y82" i="8"/>
  <c r="X82" i="8"/>
  <c r="W82" i="8"/>
  <c r="AB82" i="46"/>
  <c r="AA82" i="46"/>
  <c r="Z82" i="46"/>
  <c r="Y82" i="46"/>
  <c r="X82" i="46"/>
  <c r="W82" i="46"/>
  <c r="AE16" i="50"/>
  <c r="K16" i="50" s="1"/>
  <c r="N16" i="50"/>
  <c r="H16" i="50"/>
  <c r="AE15" i="50"/>
  <c r="K15" i="50" s="1"/>
  <c r="N15" i="50"/>
  <c r="H15" i="50"/>
  <c r="AE14" i="50"/>
  <c r="K14" i="50" s="1"/>
  <c r="N14" i="50"/>
  <c r="H14" i="50"/>
  <c r="AE13" i="50"/>
  <c r="K13" i="50" s="1"/>
  <c r="N13" i="50"/>
  <c r="H13" i="50"/>
  <c r="AE12" i="50"/>
  <c r="K12" i="50" s="1"/>
  <c r="N12" i="50"/>
  <c r="H12" i="50"/>
  <c r="AE16" i="49"/>
  <c r="K16" i="49" s="1"/>
  <c r="N16" i="49"/>
  <c r="H16" i="49"/>
  <c r="AE15" i="49"/>
  <c r="K15" i="49" s="1"/>
  <c r="N15" i="49"/>
  <c r="H15" i="49"/>
  <c r="AE14" i="49"/>
  <c r="K14" i="49" s="1"/>
  <c r="N14" i="49"/>
  <c r="H14" i="49"/>
  <c r="AE13" i="49"/>
  <c r="K13" i="49" s="1"/>
  <c r="N13" i="49"/>
  <c r="H13" i="49"/>
  <c r="AE12" i="49"/>
  <c r="K12" i="49" s="1"/>
  <c r="N12" i="49"/>
  <c r="H12" i="49"/>
  <c r="E23" i="2"/>
  <c r="E21" i="2"/>
  <c r="E19" i="2"/>
  <c r="E17" i="2"/>
  <c r="E15" i="2"/>
  <c r="E13" i="2"/>
  <c r="E10" i="2"/>
  <c r="AK17" i="50"/>
  <c r="E24" i="2" s="1"/>
  <c r="AJ17" i="50"/>
  <c r="AI17" i="50"/>
  <c r="AH17" i="50"/>
  <c r="AG17" i="50"/>
  <c r="AF17" i="50"/>
  <c r="AD17" i="50"/>
  <c r="AC17" i="50"/>
  <c r="AB17" i="50"/>
  <c r="E22" i="2" s="1"/>
  <c r="AA17" i="50"/>
  <c r="Z17" i="50"/>
  <c r="E20" i="2" s="1"/>
  <c r="Y17" i="50"/>
  <c r="X17" i="50"/>
  <c r="E18" i="2" s="1"/>
  <c r="W17" i="50"/>
  <c r="V17" i="50"/>
  <c r="E16" i="2" s="1"/>
  <c r="U17" i="50"/>
  <c r="T17" i="50"/>
  <c r="E14" i="2" s="1"/>
  <c r="S17" i="50"/>
  <c r="R17" i="50"/>
  <c r="E11" i="2" s="1"/>
  <c r="Q17" i="50"/>
  <c r="P17" i="50"/>
  <c r="E9" i="2" s="1"/>
  <c r="O17" i="50"/>
  <c r="AE17" i="50"/>
  <c r="N17" i="50"/>
  <c r="AK17" i="49"/>
  <c r="D24" i="2" s="1"/>
  <c r="AJ17" i="49"/>
  <c r="AI17" i="49"/>
  <c r="AH17" i="49"/>
  <c r="AG17" i="49"/>
  <c r="AF17" i="49"/>
  <c r="AD17" i="49"/>
  <c r="AC17" i="49"/>
  <c r="D23" i="2" s="1"/>
  <c r="AB17" i="49"/>
  <c r="D22" i="2" s="1"/>
  <c r="AA17" i="49"/>
  <c r="D21" i="2" s="1"/>
  <c r="Z17" i="49"/>
  <c r="D20" i="2" s="1"/>
  <c r="Y17" i="49"/>
  <c r="D19" i="2" s="1"/>
  <c r="X17" i="49"/>
  <c r="D18" i="2" s="1"/>
  <c r="W17" i="49"/>
  <c r="D17" i="2" s="1"/>
  <c r="V17" i="49"/>
  <c r="D16" i="2" s="1"/>
  <c r="U17" i="49"/>
  <c r="D15" i="2" s="1"/>
  <c r="T17" i="49"/>
  <c r="D14" i="2" s="1"/>
  <c r="S17" i="49"/>
  <c r="D13" i="2" s="1"/>
  <c r="R17" i="49"/>
  <c r="D11" i="2" s="1"/>
  <c r="Q17" i="49"/>
  <c r="D10" i="2" s="1"/>
  <c r="P17" i="49"/>
  <c r="D9" i="2" s="1"/>
  <c r="O17" i="49"/>
  <c r="N17" i="49"/>
  <c r="AL82" i="47"/>
  <c r="AK82" i="47"/>
  <c r="AJ82" i="47"/>
  <c r="AI82" i="47"/>
  <c r="AH82" i="47"/>
  <c r="AG82" i="47"/>
  <c r="AE82" i="47"/>
  <c r="AD82" i="47"/>
  <c r="AC82" i="47"/>
  <c r="AB82" i="47"/>
  <c r="AA82" i="47"/>
  <c r="Z82" i="47"/>
  <c r="Y82" i="47"/>
  <c r="X82" i="47"/>
  <c r="W82" i="47"/>
  <c r="V82" i="47"/>
  <c r="U82" i="47"/>
  <c r="T82" i="47"/>
  <c r="S82" i="47"/>
  <c r="R82" i="47"/>
  <c r="Q82" i="47"/>
  <c r="P82" i="47"/>
  <c r="E8" i="2" s="1"/>
  <c r="N82" i="47"/>
  <c r="AF81" i="47"/>
  <c r="O81" i="47"/>
  <c r="J220" i="45" s="1"/>
  <c r="AF80" i="47"/>
  <c r="O80" i="47"/>
  <c r="AF79" i="47"/>
  <c r="O79" i="47"/>
  <c r="AF78" i="47"/>
  <c r="O78" i="47"/>
  <c r="L78" i="47" s="1"/>
  <c r="AF77" i="47"/>
  <c r="O77" i="47"/>
  <c r="L77" i="47" s="1"/>
  <c r="AF76" i="47"/>
  <c r="O76" i="47"/>
  <c r="L76" i="47" s="1"/>
  <c r="AF75" i="47"/>
  <c r="O75" i="47"/>
  <c r="AF74" i="47"/>
  <c r="O74" i="47"/>
  <c r="L74" i="47" s="1"/>
  <c r="AF73" i="47"/>
  <c r="O73" i="47"/>
  <c r="L73" i="47" s="1"/>
  <c r="AF72" i="47"/>
  <c r="O72" i="47"/>
  <c r="L72" i="47" s="1"/>
  <c r="AF71" i="47"/>
  <c r="O71" i="47"/>
  <c r="AF70" i="47"/>
  <c r="O70" i="47"/>
  <c r="L70" i="47" s="1"/>
  <c r="AF69" i="47"/>
  <c r="O69" i="47"/>
  <c r="L69" i="47" s="1"/>
  <c r="AF68" i="47"/>
  <c r="O68" i="47"/>
  <c r="L68" i="47" s="1"/>
  <c r="AF67" i="47"/>
  <c r="L67" i="47" s="1"/>
  <c r="O67" i="47"/>
  <c r="AF66" i="47"/>
  <c r="O66" i="47"/>
  <c r="L66" i="47" s="1"/>
  <c r="AF65" i="47"/>
  <c r="O65" i="47"/>
  <c r="L65" i="47"/>
  <c r="AF64" i="47"/>
  <c r="O64" i="47"/>
  <c r="L64" i="47" s="1"/>
  <c r="AF63" i="47"/>
  <c r="O63" i="47"/>
  <c r="AF62" i="47"/>
  <c r="O62" i="47"/>
  <c r="L62" i="47" s="1"/>
  <c r="AF61" i="47"/>
  <c r="O61" i="47"/>
  <c r="L61" i="47" s="1"/>
  <c r="AF60" i="47"/>
  <c r="O60" i="47"/>
  <c r="L60" i="47" s="1"/>
  <c r="AF59" i="47"/>
  <c r="O59" i="47"/>
  <c r="AF58" i="47"/>
  <c r="O58" i="47"/>
  <c r="L58" i="47" s="1"/>
  <c r="AF57" i="47"/>
  <c r="O57" i="47"/>
  <c r="L57" i="47" s="1"/>
  <c r="AF56" i="47"/>
  <c r="O56" i="47"/>
  <c r="L56" i="47" s="1"/>
  <c r="AF55" i="47"/>
  <c r="O55" i="47"/>
  <c r="AF54" i="47"/>
  <c r="O54" i="47"/>
  <c r="L54" i="47" s="1"/>
  <c r="AF53" i="47"/>
  <c r="O53" i="47"/>
  <c r="L53" i="47" s="1"/>
  <c r="AF52" i="47"/>
  <c r="O52" i="47"/>
  <c r="L52" i="47" s="1"/>
  <c r="AF51" i="47"/>
  <c r="L51" i="47" s="1"/>
  <c r="O51" i="47"/>
  <c r="AF50" i="47"/>
  <c r="O50" i="47"/>
  <c r="L50" i="47" s="1"/>
  <c r="AF49" i="47"/>
  <c r="O49" i="47"/>
  <c r="L49" i="47"/>
  <c r="AF48" i="47"/>
  <c r="O48" i="47"/>
  <c r="L48" i="47" s="1"/>
  <c r="AF47" i="47"/>
  <c r="O47" i="47"/>
  <c r="AF46" i="47"/>
  <c r="O46" i="47"/>
  <c r="L46" i="47" s="1"/>
  <c r="AF45" i="47"/>
  <c r="O45" i="47"/>
  <c r="L45" i="47" s="1"/>
  <c r="AF44" i="47"/>
  <c r="O44" i="47"/>
  <c r="L44" i="47" s="1"/>
  <c r="AF43" i="47"/>
  <c r="O43" i="47"/>
  <c r="AF42" i="47"/>
  <c r="O42" i="47"/>
  <c r="L42" i="47" s="1"/>
  <c r="AF41" i="47"/>
  <c r="O41" i="47"/>
  <c r="L41" i="47" s="1"/>
  <c r="AF40" i="47"/>
  <c r="O40" i="47"/>
  <c r="L40" i="47" s="1"/>
  <c r="AF39" i="47"/>
  <c r="O39" i="47"/>
  <c r="AF38" i="47"/>
  <c r="O38" i="47"/>
  <c r="L38" i="47" s="1"/>
  <c r="AF37" i="47"/>
  <c r="O37" i="47"/>
  <c r="L37" i="47" s="1"/>
  <c r="AF36" i="47"/>
  <c r="O36" i="47"/>
  <c r="L36" i="47" s="1"/>
  <c r="AF35" i="47"/>
  <c r="L35" i="47" s="1"/>
  <c r="O35" i="47"/>
  <c r="AF34" i="47"/>
  <c r="O34" i="47"/>
  <c r="L34" i="47" s="1"/>
  <c r="AF33" i="47"/>
  <c r="O33" i="47"/>
  <c r="L33" i="47"/>
  <c r="AF32" i="47"/>
  <c r="O32" i="47"/>
  <c r="L32" i="47" s="1"/>
  <c r="AF31" i="47"/>
  <c r="L31" i="47" s="1"/>
  <c r="O31" i="47"/>
  <c r="AF30" i="47"/>
  <c r="O30" i="47"/>
  <c r="L30" i="47" s="1"/>
  <c r="AF29" i="47"/>
  <c r="O29" i="47"/>
  <c r="L29" i="47"/>
  <c r="AF28" i="47"/>
  <c r="O28" i="47"/>
  <c r="L28" i="47" s="1"/>
  <c r="AF27" i="47"/>
  <c r="O27" i="47"/>
  <c r="AF26" i="47"/>
  <c r="O26" i="47"/>
  <c r="L26" i="47" s="1"/>
  <c r="AF25" i="47"/>
  <c r="O25" i="47"/>
  <c r="L25" i="47" s="1"/>
  <c r="AF24" i="47"/>
  <c r="O24" i="47"/>
  <c r="L24" i="47" s="1"/>
  <c r="AF23" i="47"/>
  <c r="O23" i="47"/>
  <c r="AF22" i="47"/>
  <c r="O22" i="47"/>
  <c r="L22" i="47" s="1"/>
  <c r="AF21" i="47"/>
  <c r="O21" i="47"/>
  <c r="L21" i="47" s="1"/>
  <c r="AF20" i="47"/>
  <c r="O20" i="47"/>
  <c r="L20" i="47" s="1"/>
  <c r="AF19" i="47"/>
  <c r="L19" i="47" s="1"/>
  <c r="O19" i="47"/>
  <c r="AF18" i="47"/>
  <c r="O18" i="47"/>
  <c r="L18" i="47" s="1"/>
  <c r="AF17" i="47"/>
  <c r="O17" i="47"/>
  <c r="L17" i="47"/>
  <c r="AF16" i="47"/>
  <c r="O16" i="47"/>
  <c r="L16" i="47" s="1"/>
  <c r="AF15" i="47"/>
  <c r="O15" i="47"/>
  <c r="AF14" i="47"/>
  <c r="O14" i="47"/>
  <c r="L14" i="47" s="1"/>
  <c r="AF13" i="47"/>
  <c r="O13" i="47"/>
  <c r="L13" i="47" s="1"/>
  <c r="AF12" i="47"/>
  <c r="O12" i="47"/>
  <c r="L12" i="47" s="1"/>
  <c r="AF11" i="47"/>
  <c r="O11" i="47"/>
  <c r="AL82" i="46"/>
  <c r="AK82" i="46"/>
  <c r="AJ82" i="46"/>
  <c r="AI82" i="46"/>
  <c r="AH82" i="46"/>
  <c r="AG82" i="46"/>
  <c r="AE82" i="46"/>
  <c r="AD82" i="46"/>
  <c r="AC82" i="46"/>
  <c r="V82" i="46"/>
  <c r="U82" i="46"/>
  <c r="T82" i="46"/>
  <c r="S82" i="46"/>
  <c r="R82" i="46"/>
  <c r="Q82" i="46"/>
  <c r="P82" i="46"/>
  <c r="N82" i="46"/>
  <c r="AF81" i="46"/>
  <c r="O81" i="46"/>
  <c r="L81" i="46" s="1"/>
  <c r="AF80" i="46"/>
  <c r="O80" i="46"/>
  <c r="AF79" i="46"/>
  <c r="O79" i="46"/>
  <c r="L79" i="46" s="1"/>
  <c r="AF78" i="46"/>
  <c r="O78" i="46"/>
  <c r="L78" i="46" s="1"/>
  <c r="AF77" i="46"/>
  <c r="L77" i="46" s="1"/>
  <c r="O77" i="46"/>
  <c r="AF76" i="46"/>
  <c r="O76" i="46"/>
  <c r="L76" i="46" s="1"/>
  <c r="AF75" i="46"/>
  <c r="O75" i="46"/>
  <c r="L75" i="46" s="1"/>
  <c r="AF74" i="46"/>
  <c r="O74" i="46"/>
  <c r="L74" i="46" s="1"/>
  <c r="AF73" i="46"/>
  <c r="L73" i="46" s="1"/>
  <c r="O73" i="46"/>
  <c r="AF72" i="46"/>
  <c r="O72" i="46"/>
  <c r="L72" i="46" s="1"/>
  <c r="AF71" i="46"/>
  <c r="O71" i="46"/>
  <c r="L71" i="46"/>
  <c r="AF70" i="46"/>
  <c r="O70" i="46"/>
  <c r="L70" i="46" s="1"/>
  <c r="AF69" i="46"/>
  <c r="O69" i="46"/>
  <c r="AF68" i="46"/>
  <c r="O68" i="46"/>
  <c r="L68" i="46" s="1"/>
  <c r="AF67" i="46"/>
  <c r="O67" i="46"/>
  <c r="L67" i="46" s="1"/>
  <c r="AF66" i="46"/>
  <c r="O66" i="46"/>
  <c r="L66" i="46" s="1"/>
  <c r="AF65" i="46"/>
  <c r="O65" i="46"/>
  <c r="AF64" i="46"/>
  <c r="O64" i="46"/>
  <c r="L64" i="46" s="1"/>
  <c r="AF63" i="46"/>
  <c r="O63" i="46"/>
  <c r="L63" i="46" s="1"/>
  <c r="AF62" i="46"/>
  <c r="O62" i="46"/>
  <c r="L62" i="46" s="1"/>
  <c r="AF61" i="46"/>
  <c r="O61" i="46"/>
  <c r="AF60" i="46"/>
  <c r="O60" i="46"/>
  <c r="L60" i="46" s="1"/>
  <c r="AF59" i="46"/>
  <c r="O59" i="46"/>
  <c r="L59" i="46" s="1"/>
  <c r="AF58" i="46"/>
  <c r="O58" i="46"/>
  <c r="L58" i="46" s="1"/>
  <c r="AF57" i="46"/>
  <c r="O57" i="46"/>
  <c r="AF56" i="46"/>
  <c r="O56" i="46"/>
  <c r="L56" i="46" s="1"/>
  <c r="AF55" i="46"/>
  <c r="O55" i="46"/>
  <c r="L55" i="46" s="1"/>
  <c r="AF54" i="46"/>
  <c r="O54" i="46"/>
  <c r="L54" i="46" s="1"/>
  <c r="AF53" i="46"/>
  <c r="O53" i="46"/>
  <c r="AF52" i="46"/>
  <c r="O52" i="46"/>
  <c r="L52" i="46" s="1"/>
  <c r="AF51" i="46"/>
  <c r="O51" i="46"/>
  <c r="L51" i="46" s="1"/>
  <c r="AF50" i="46"/>
  <c r="O50" i="46"/>
  <c r="L50" i="46" s="1"/>
  <c r="AF49" i="46"/>
  <c r="L49" i="46" s="1"/>
  <c r="O49" i="46"/>
  <c r="AF48" i="46"/>
  <c r="O48" i="46"/>
  <c r="L48" i="46" s="1"/>
  <c r="AF47" i="46"/>
  <c r="O47" i="46"/>
  <c r="L47" i="46"/>
  <c r="AF46" i="46"/>
  <c r="O46" i="46"/>
  <c r="L46" i="46" s="1"/>
  <c r="AF45" i="46"/>
  <c r="O45" i="46"/>
  <c r="AF44" i="46"/>
  <c r="O44" i="46"/>
  <c r="L44" i="46" s="1"/>
  <c r="AF43" i="46"/>
  <c r="O43" i="46"/>
  <c r="L43" i="46" s="1"/>
  <c r="AF42" i="46"/>
  <c r="O42" i="46"/>
  <c r="L42" i="46" s="1"/>
  <c r="AF41" i="46"/>
  <c r="O41" i="46"/>
  <c r="AF40" i="46"/>
  <c r="O40" i="46"/>
  <c r="L40" i="46" s="1"/>
  <c r="AF39" i="46"/>
  <c r="O39" i="46"/>
  <c r="L39" i="46" s="1"/>
  <c r="AF38" i="46"/>
  <c r="O38" i="46"/>
  <c r="L38" i="46" s="1"/>
  <c r="AF37" i="46"/>
  <c r="O37" i="46"/>
  <c r="AF36" i="46"/>
  <c r="O36" i="46"/>
  <c r="L36" i="46" s="1"/>
  <c r="AF35" i="46"/>
  <c r="O35" i="46"/>
  <c r="L35" i="46" s="1"/>
  <c r="AF34" i="46"/>
  <c r="O34" i="46"/>
  <c r="L34" i="46" s="1"/>
  <c r="AF33" i="46"/>
  <c r="L33" i="46" s="1"/>
  <c r="O33" i="46"/>
  <c r="AF32" i="46"/>
  <c r="O32" i="46"/>
  <c r="L32" i="46" s="1"/>
  <c r="AF31" i="46"/>
  <c r="O31" i="46"/>
  <c r="L31" i="46"/>
  <c r="AF30" i="46"/>
  <c r="O30" i="46"/>
  <c r="L30" i="46" s="1"/>
  <c r="AF29" i="46"/>
  <c r="L29" i="46" s="1"/>
  <c r="O29" i="46"/>
  <c r="AF28" i="46"/>
  <c r="O28" i="46"/>
  <c r="L28" i="46" s="1"/>
  <c r="AF27" i="46"/>
  <c r="O27" i="46"/>
  <c r="L27" i="46" s="1"/>
  <c r="AF26" i="46"/>
  <c r="O26" i="46"/>
  <c r="L26" i="46" s="1"/>
  <c r="AF25" i="46"/>
  <c r="L25" i="46" s="1"/>
  <c r="O25" i="46"/>
  <c r="AF24" i="46"/>
  <c r="O24" i="46"/>
  <c r="L24" i="46" s="1"/>
  <c r="AF23" i="46"/>
  <c r="O23" i="46"/>
  <c r="L23" i="46"/>
  <c r="AF22" i="46"/>
  <c r="O22" i="46"/>
  <c r="L22" i="46" s="1"/>
  <c r="AF21" i="46"/>
  <c r="O21" i="46"/>
  <c r="AF20" i="46"/>
  <c r="O20" i="46"/>
  <c r="L20" i="46" s="1"/>
  <c r="AF19" i="46"/>
  <c r="O19" i="46"/>
  <c r="L19" i="46" s="1"/>
  <c r="AF18" i="46"/>
  <c r="O18" i="46"/>
  <c r="L18" i="46" s="1"/>
  <c r="AF17" i="46"/>
  <c r="O17" i="46"/>
  <c r="AF16" i="46"/>
  <c r="O16" i="46"/>
  <c r="L16" i="46" s="1"/>
  <c r="AF15" i="46"/>
  <c r="O15" i="46"/>
  <c r="L15" i="46" s="1"/>
  <c r="AF14" i="46"/>
  <c r="O14" i="46"/>
  <c r="L14" i="46" s="1"/>
  <c r="AF13" i="46"/>
  <c r="O13" i="46"/>
  <c r="AF12" i="46"/>
  <c r="O12" i="46"/>
  <c r="L12" i="46" s="1"/>
  <c r="AF11" i="46"/>
  <c r="AF82" i="46" s="1"/>
  <c r="O11" i="46"/>
  <c r="L17" i="46" l="1"/>
  <c r="L41" i="46"/>
  <c r="L57" i="46"/>
  <c r="L61" i="46"/>
  <c r="L65" i="46"/>
  <c r="L27" i="47"/>
  <c r="L43" i="47"/>
  <c r="L75" i="47"/>
  <c r="L59" i="47"/>
  <c r="L47" i="47"/>
  <c r="L63" i="47"/>
  <c r="L79" i="47"/>
  <c r="L39" i="47"/>
  <c r="L55" i="47"/>
  <c r="L71" i="47"/>
  <c r="L15" i="47"/>
  <c r="O82" i="47"/>
  <c r="L23" i="47"/>
  <c r="L11" i="47"/>
  <c r="L37" i="46"/>
  <c r="L53" i="46"/>
  <c r="L69" i="46"/>
  <c r="L45" i="46"/>
  <c r="L21" i="46"/>
  <c r="O82" i="46"/>
  <c r="L13" i="46"/>
  <c r="L11" i="46"/>
  <c r="L81" i="47"/>
  <c r="L80" i="47"/>
  <c r="J219" i="45"/>
  <c r="I219" i="45" s="1"/>
  <c r="D8" i="2"/>
  <c r="D7" i="2" s="1"/>
  <c r="D6" i="2" s="1"/>
  <c r="L80" i="46"/>
  <c r="J150" i="45"/>
  <c r="I150" i="45" s="1"/>
  <c r="AE17" i="49"/>
  <c r="AF82" i="47"/>
  <c r="L82" i="47" l="1"/>
  <c r="L82" i="46"/>
  <c r="K17" i="50"/>
  <c r="K17" i="49"/>
  <c r="AE36" i="55" l="1"/>
  <c r="AD36" i="55"/>
  <c r="AC36" i="55"/>
  <c r="AB36" i="55"/>
  <c r="AA36" i="55"/>
  <c r="Y36" i="55"/>
  <c r="X36" i="55"/>
  <c r="W36" i="55"/>
  <c r="V36" i="55"/>
  <c r="U36" i="55"/>
  <c r="T36" i="55"/>
  <c r="S36" i="55"/>
  <c r="R36" i="55"/>
  <c r="Q36" i="55"/>
  <c r="P36" i="55"/>
  <c r="O36" i="55"/>
  <c r="N36" i="55"/>
  <c r="M36" i="55"/>
  <c r="L36" i="55"/>
  <c r="K36" i="55"/>
  <c r="AE35" i="55"/>
  <c r="AD35" i="55"/>
  <c r="AC35" i="55"/>
  <c r="AB35" i="55"/>
  <c r="AA35" i="55"/>
  <c r="Y35" i="55"/>
  <c r="X35" i="55"/>
  <c r="W35" i="55"/>
  <c r="V35" i="55"/>
  <c r="U35" i="55"/>
  <c r="T35" i="55"/>
  <c r="S35" i="55"/>
  <c r="R35" i="55"/>
  <c r="Q35" i="55"/>
  <c r="P35" i="55"/>
  <c r="O35" i="55"/>
  <c r="N35" i="55"/>
  <c r="M35" i="55"/>
  <c r="L35" i="55"/>
  <c r="K35" i="55"/>
  <c r="AE34" i="55"/>
  <c r="AD34" i="55"/>
  <c r="AC34" i="55"/>
  <c r="AB34" i="55"/>
  <c r="AA34" i="55"/>
  <c r="Y34" i="55"/>
  <c r="X34" i="55"/>
  <c r="W34" i="55"/>
  <c r="V34" i="55"/>
  <c r="U34" i="55"/>
  <c r="T34" i="55"/>
  <c r="S34" i="55"/>
  <c r="R34" i="55"/>
  <c r="Q34" i="55"/>
  <c r="P34" i="55"/>
  <c r="O34" i="55"/>
  <c r="N34" i="55"/>
  <c r="M34" i="55"/>
  <c r="L34" i="55"/>
  <c r="K34" i="55"/>
  <c r="AE33" i="55"/>
  <c r="AD33" i="55"/>
  <c r="AC33" i="55"/>
  <c r="AB33" i="55"/>
  <c r="AA33" i="55"/>
  <c r="Y33" i="55"/>
  <c r="X33" i="55"/>
  <c r="W33" i="55"/>
  <c r="V33" i="55"/>
  <c r="U33" i="55"/>
  <c r="T33" i="55"/>
  <c r="S33" i="55"/>
  <c r="R33" i="55"/>
  <c r="Q33" i="55"/>
  <c r="P33" i="55"/>
  <c r="O33" i="55"/>
  <c r="N33" i="55"/>
  <c r="M33" i="55"/>
  <c r="L33" i="55"/>
  <c r="K33" i="55"/>
  <c r="AE32" i="55"/>
  <c r="AD32" i="55"/>
  <c r="AC32" i="55"/>
  <c r="AB32" i="55"/>
  <c r="AA32" i="55"/>
  <c r="Y32" i="55"/>
  <c r="X32" i="55"/>
  <c r="W32" i="55"/>
  <c r="V32" i="55"/>
  <c r="U32" i="55"/>
  <c r="T32" i="55"/>
  <c r="S32" i="55"/>
  <c r="R32" i="55"/>
  <c r="Q32" i="55"/>
  <c r="P32" i="55"/>
  <c r="O32" i="55"/>
  <c r="N32" i="55"/>
  <c r="M32" i="55"/>
  <c r="L32" i="55"/>
  <c r="K32" i="55"/>
  <c r="AE29" i="55"/>
  <c r="AD29" i="55"/>
  <c r="AC29" i="55"/>
  <c r="AB29" i="55"/>
  <c r="AA29" i="55"/>
  <c r="Y29" i="55"/>
  <c r="X29" i="55"/>
  <c r="W29" i="55"/>
  <c r="V29" i="55"/>
  <c r="U29" i="55"/>
  <c r="T29" i="55"/>
  <c r="S29" i="55"/>
  <c r="R29" i="55"/>
  <c r="Q29" i="55"/>
  <c r="P29" i="55"/>
  <c r="O29" i="55"/>
  <c r="N29" i="55"/>
  <c r="M29" i="55"/>
  <c r="L29" i="55"/>
  <c r="K29" i="55"/>
  <c r="AE28" i="55"/>
  <c r="AD28" i="55"/>
  <c r="AC28" i="55"/>
  <c r="AB28" i="55"/>
  <c r="AA28" i="55"/>
  <c r="Y28" i="55"/>
  <c r="X28" i="55"/>
  <c r="W28" i="55"/>
  <c r="V28" i="55"/>
  <c r="U28" i="55"/>
  <c r="T28" i="55"/>
  <c r="S28" i="55"/>
  <c r="R28" i="55"/>
  <c r="Q28" i="55"/>
  <c r="P28" i="55"/>
  <c r="O28" i="55"/>
  <c r="N28" i="55"/>
  <c r="M28" i="55"/>
  <c r="L28" i="55"/>
  <c r="K28" i="55"/>
  <c r="AE27" i="55"/>
  <c r="AD27" i="55"/>
  <c r="AC27" i="55"/>
  <c r="AB27" i="55"/>
  <c r="AA27" i="55"/>
  <c r="Y27" i="55"/>
  <c r="X27" i="55"/>
  <c r="W27" i="55"/>
  <c r="V27" i="55"/>
  <c r="U27" i="55"/>
  <c r="T27" i="55"/>
  <c r="S27" i="55"/>
  <c r="R27" i="55"/>
  <c r="Q27" i="55"/>
  <c r="P27" i="55"/>
  <c r="O27" i="55"/>
  <c r="N27" i="55"/>
  <c r="M27" i="55"/>
  <c r="L27" i="55"/>
  <c r="K27" i="55"/>
  <c r="AE26" i="55"/>
  <c r="AD26" i="55"/>
  <c r="AC26" i="55"/>
  <c r="AB26" i="55"/>
  <c r="AA26" i="55"/>
  <c r="Y26" i="55"/>
  <c r="X26" i="55"/>
  <c r="W26" i="55"/>
  <c r="V26" i="55"/>
  <c r="U26" i="55"/>
  <c r="T26" i="55"/>
  <c r="S26" i="55"/>
  <c r="R26" i="55"/>
  <c r="Q26" i="55"/>
  <c r="P26" i="55"/>
  <c r="O26" i="55"/>
  <c r="N26" i="55"/>
  <c r="M26" i="55"/>
  <c r="L26" i="55"/>
  <c r="K26" i="55"/>
  <c r="K25" i="55"/>
  <c r="AE25" i="55"/>
  <c r="AD25" i="55"/>
  <c r="AC25" i="55"/>
  <c r="AB25" i="55"/>
  <c r="AA25" i="55"/>
  <c r="Y25" i="55"/>
  <c r="X25" i="55"/>
  <c r="W25" i="55"/>
  <c r="V25" i="55"/>
  <c r="U25" i="55"/>
  <c r="T25" i="55"/>
  <c r="S25" i="55"/>
  <c r="R25" i="55"/>
  <c r="Q25" i="55"/>
  <c r="P25" i="55"/>
  <c r="O25" i="55"/>
  <c r="N25" i="55"/>
  <c r="M25" i="55"/>
  <c r="L25" i="55"/>
  <c r="AE22" i="55"/>
  <c r="AD22" i="55"/>
  <c r="AC22" i="55"/>
  <c r="AB22" i="55"/>
  <c r="AA22" i="55"/>
  <c r="Y22" i="55"/>
  <c r="X22" i="55"/>
  <c r="W22" i="55"/>
  <c r="V22" i="55"/>
  <c r="U22" i="55"/>
  <c r="T22" i="55"/>
  <c r="S22" i="55"/>
  <c r="R22" i="55"/>
  <c r="Q22" i="55"/>
  <c r="P22" i="55"/>
  <c r="O22" i="55"/>
  <c r="N22" i="55"/>
  <c r="M22" i="55"/>
  <c r="L22" i="55"/>
  <c r="AE21" i="55"/>
  <c r="AD21" i="55"/>
  <c r="AC21" i="55"/>
  <c r="AB21" i="55"/>
  <c r="AA21" i="55"/>
  <c r="Y21" i="55"/>
  <c r="X21" i="55"/>
  <c r="W21" i="55"/>
  <c r="V21" i="55"/>
  <c r="U21" i="55"/>
  <c r="T21" i="55"/>
  <c r="S21" i="55"/>
  <c r="R21" i="55"/>
  <c r="Q21" i="55"/>
  <c r="P21" i="55"/>
  <c r="O21" i="55"/>
  <c r="N21" i="55"/>
  <c r="M21" i="55"/>
  <c r="L21" i="55"/>
  <c r="AE20" i="55"/>
  <c r="AD20" i="55"/>
  <c r="AC20" i="55"/>
  <c r="AB20" i="55"/>
  <c r="AA20" i="55"/>
  <c r="Y20" i="55"/>
  <c r="X20" i="55"/>
  <c r="W20" i="55"/>
  <c r="V20" i="55"/>
  <c r="U20" i="55"/>
  <c r="T20" i="55"/>
  <c r="S20" i="55"/>
  <c r="R20" i="55"/>
  <c r="Q20" i="55"/>
  <c r="P20" i="55"/>
  <c r="O20" i="55"/>
  <c r="N20" i="55"/>
  <c r="M20" i="55"/>
  <c r="L20" i="55"/>
  <c r="AE19" i="55"/>
  <c r="AD19" i="55"/>
  <c r="AC19" i="55"/>
  <c r="AB19" i="55"/>
  <c r="AA19" i="55"/>
  <c r="Y19" i="55"/>
  <c r="X19" i="55"/>
  <c r="W19" i="55"/>
  <c r="V19" i="55"/>
  <c r="U19" i="55"/>
  <c r="T19" i="55"/>
  <c r="S19" i="55"/>
  <c r="R19" i="55"/>
  <c r="Q19" i="55"/>
  <c r="P19" i="55"/>
  <c r="O19" i="55"/>
  <c r="N19" i="55"/>
  <c r="M19" i="55"/>
  <c r="L19" i="55"/>
  <c r="AE18" i="55"/>
  <c r="AD18" i="55"/>
  <c r="AC18" i="55"/>
  <c r="AB18" i="55"/>
  <c r="AA18" i="55"/>
  <c r="Y18" i="55"/>
  <c r="X18" i="55"/>
  <c r="W18" i="55"/>
  <c r="V18" i="55"/>
  <c r="T18" i="55"/>
  <c r="S18" i="55"/>
  <c r="R18" i="55"/>
  <c r="Q18" i="55"/>
  <c r="P18" i="55"/>
  <c r="O18" i="55"/>
  <c r="N18" i="55"/>
  <c r="M18" i="55"/>
  <c r="U18" i="55"/>
  <c r="R23" i="55" l="1"/>
  <c r="P23" i="55"/>
  <c r="L18" i="55"/>
  <c r="M23" i="55"/>
  <c r="AC23" i="55"/>
  <c r="AB23" i="55"/>
  <c r="Y23" i="55"/>
  <c r="U23" i="55"/>
  <c r="Q23" i="55"/>
  <c r="N23" i="55"/>
  <c r="AE37" i="55"/>
  <c r="AD37" i="55"/>
  <c r="AC37" i="55"/>
  <c r="AB37" i="55"/>
  <c r="AA37" i="55"/>
  <c r="Y37" i="55"/>
  <c r="X37" i="55"/>
  <c r="W37" i="55"/>
  <c r="V37" i="55"/>
  <c r="U37" i="55"/>
  <c r="T37" i="55"/>
  <c r="S37" i="55"/>
  <c r="R37" i="55"/>
  <c r="Q37" i="55"/>
  <c r="P37" i="55"/>
  <c r="O37" i="55"/>
  <c r="N37" i="55"/>
  <c r="M37" i="55"/>
  <c r="L37" i="55"/>
  <c r="K37" i="55"/>
  <c r="AE30" i="55"/>
  <c r="AD30" i="55"/>
  <c r="AC30" i="55"/>
  <c r="AB30" i="55"/>
  <c r="AA30" i="55"/>
  <c r="Y30" i="55"/>
  <c r="X30" i="55"/>
  <c r="W30" i="55"/>
  <c r="V30" i="55"/>
  <c r="U30" i="55"/>
  <c r="T30" i="55"/>
  <c r="S30" i="55"/>
  <c r="R30" i="55"/>
  <c r="Q30" i="55"/>
  <c r="P30" i="55"/>
  <c r="O30" i="55"/>
  <c r="N30" i="55"/>
  <c r="M30" i="55"/>
  <c r="L30" i="55"/>
  <c r="K30" i="55"/>
  <c r="AE23" i="55"/>
  <c r="AD23" i="55"/>
  <c r="AA23" i="55"/>
  <c r="X23" i="55"/>
  <c r="W23" i="55"/>
  <c r="V23" i="55"/>
  <c r="T23" i="55"/>
  <c r="S23" i="55"/>
  <c r="O23" i="55"/>
  <c r="L23" i="55"/>
  <c r="H7" i="54"/>
  <c r="H6" i="54" s="1"/>
  <c r="G26" i="1" s="1"/>
  <c r="G7" i="54"/>
  <c r="G6" i="54" s="1"/>
  <c r="F26" i="1" s="1"/>
  <c r="F7" i="54"/>
  <c r="F6" i="54" s="1"/>
  <c r="E26" i="1" s="1"/>
  <c r="J80" i="47" l="1"/>
  <c r="J80" i="46"/>
  <c r="AF80" i="8"/>
  <c r="O80" i="8"/>
  <c r="J81" i="45" s="1"/>
  <c r="I81" i="45" s="1"/>
  <c r="L80" i="8" l="1"/>
  <c r="J80" i="8" s="1"/>
  <c r="AD217" i="45"/>
  <c r="AC217" i="45"/>
  <c r="AB217" i="45"/>
  <c r="AA217" i="45"/>
  <c r="Z217" i="45"/>
  <c r="X217" i="45"/>
  <c r="W217" i="45"/>
  <c r="V217" i="45"/>
  <c r="U217" i="45"/>
  <c r="T217" i="45"/>
  <c r="S217" i="45"/>
  <c r="R217" i="45"/>
  <c r="Q217" i="45"/>
  <c r="P217" i="45"/>
  <c r="O217" i="45"/>
  <c r="N217" i="45"/>
  <c r="M217" i="45"/>
  <c r="L217" i="45"/>
  <c r="K217" i="45"/>
  <c r="AD148" i="45"/>
  <c r="AC148" i="45"/>
  <c r="AB148" i="45"/>
  <c r="AA148" i="45"/>
  <c r="Z148" i="45"/>
  <c r="X148" i="45"/>
  <c r="W148" i="45"/>
  <c r="V148" i="45"/>
  <c r="U148" i="45"/>
  <c r="T148" i="45"/>
  <c r="S148" i="45"/>
  <c r="R148" i="45"/>
  <c r="Q148" i="45"/>
  <c r="P148" i="45"/>
  <c r="O148" i="45"/>
  <c r="N148" i="45"/>
  <c r="M148" i="45"/>
  <c r="L148" i="45"/>
  <c r="K148" i="45"/>
  <c r="AD79" i="45"/>
  <c r="AC79" i="45"/>
  <c r="AB79" i="45"/>
  <c r="AA79" i="45"/>
  <c r="Z79" i="45"/>
  <c r="X79" i="45"/>
  <c r="W79" i="45"/>
  <c r="V79" i="45"/>
  <c r="U79" i="45"/>
  <c r="T79" i="45"/>
  <c r="S79" i="45"/>
  <c r="R79" i="45"/>
  <c r="Q79" i="45"/>
  <c r="P79" i="45"/>
  <c r="O79" i="45"/>
  <c r="N79" i="45"/>
  <c r="M79" i="45"/>
  <c r="L79" i="45"/>
  <c r="K79" i="45"/>
  <c r="Y217" i="45"/>
  <c r="J217" i="45"/>
  <c r="J78" i="47"/>
  <c r="Y148" i="45"/>
  <c r="J148" i="45"/>
  <c r="J78" i="46"/>
  <c r="AF78" i="8"/>
  <c r="Y79" i="45" s="1"/>
  <c r="O78" i="8"/>
  <c r="L78" i="8" s="1"/>
  <c r="J78" i="8"/>
  <c r="AD214" i="45"/>
  <c r="AC214" i="45"/>
  <c r="AB214" i="45"/>
  <c r="AA214" i="45"/>
  <c r="Z214" i="45"/>
  <c r="X214" i="45"/>
  <c r="W214" i="45"/>
  <c r="V214" i="45"/>
  <c r="U214" i="45"/>
  <c r="T214" i="45"/>
  <c r="S214" i="45"/>
  <c r="R214" i="45"/>
  <c r="Q214" i="45"/>
  <c r="P214" i="45"/>
  <c r="O214" i="45"/>
  <c r="N214" i="45"/>
  <c r="M214" i="45"/>
  <c r="L214" i="45"/>
  <c r="K214" i="45"/>
  <c r="AD145" i="45"/>
  <c r="AC145" i="45"/>
  <c r="AB145" i="45"/>
  <c r="AA145" i="45"/>
  <c r="Z145" i="45"/>
  <c r="X145" i="45"/>
  <c r="W145" i="45"/>
  <c r="V145" i="45"/>
  <c r="U145" i="45"/>
  <c r="T145" i="45"/>
  <c r="S145" i="45"/>
  <c r="R145" i="45"/>
  <c r="Q145" i="45"/>
  <c r="P145" i="45"/>
  <c r="O145" i="45"/>
  <c r="N145" i="45"/>
  <c r="M145" i="45"/>
  <c r="L145" i="45"/>
  <c r="K145" i="45"/>
  <c r="AD76" i="45"/>
  <c r="AC76" i="45"/>
  <c r="AB76" i="45"/>
  <c r="AA76" i="45"/>
  <c r="Z76" i="45"/>
  <c r="X76" i="45"/>
  <c r="W76" i="45"/>
  <c r="V76" i="45"/>
  <c r="U76" i="45"/>
  <c r="T76" i="45"/>
  <c r="S76" i="45"/>
  <c r="R76" i="45"/>
  <c r="Q76" i="45"/>
  <c r="P76" i="45"/>
  <c r="O76" i="45"/>
  <c r="N76" i="45"/>
  <c r="M76" i="45"/>
  <c r="L76" i="45"/>
  <c r="K76" i="45"/>
  <c r="Y214" i="45"/>
  <c r="J214" i="45"/>
  <c r="J75" i="47"/>
  <c r="Y145" i="45"/>
  <c r="J145" i="45"/>
  <c r="J75" i="46"/>
  <c r="AF75" i="8"/>
  <c r="Y76" i="45" s="1"/>
  <c r="O75" i="8"/>
  <c r="J76" i="45" s="1"/>
  <c r="AD177" i="45"/>
  <c r="AC177" i="45"/>
  <c r="AB177" i="45"/>
  <c r="AA177" i="45"/>
  <c r="Z177" i="45"/>
  <c r="X177" i="45"/>
  <c r="W177" i="45"/>
  <c r="V177" i="45"/>
  <c r="U177" i="45"/>
  <c r="T177" i="45"/>
  <c r="S177" i="45"/>
  <c r="R177" i="45"/>
  <c r="Q177" i="45"/>
  <c r="P177" i="45"/>
  <c r="O177" i="45"/>
  <c r="N177" i="45"/>
  <c r="M177" i="45"/>
  <c r="L177" i="45"/>
  <c r="K177" i="45"/>
  <c r="AD108" i="45"/>
  <c r="AC108" i="45"/>
  <c r="AB108" i="45"/>
  <c r="AA108" i="45"/>
  <c r="Z108" i="45"/>
  <c r="X108" i="45"/>
  <c r="W108" i="45"/>
  <c r="V108" i="45"/>
  <c r="U108" i="45"/>
  <c r="T108" i="45"/>
  <c r="S108" i="45"/>
  <c r="R108" i="45"/>
  <c r="Q108" i="45"/>
  <c r="P108" i="45"/>
  <c r="O108" i="45"/>
  <c r="N108" i="45"/>
  <c r="M108" i="45"/>
  <c r="L108" i="45"/>
  <c r="K108" i="45"/>
  <c r="AD39" i="45"/>
  <c r="AC39" i="45"/>
  <c r="AB39" i="45"/>
  <c r="AA39" i="45"/>
  <c r="Z39" i="45"/>
  <c r="X39" i="45"/>
  <c r="W39" i="45"/>
  <c r="V39" i="45"/>
  <c r="U39" i="45"/>
  <c r="T39" i="45"/>
  <c r="S39" i="45"/>
  <c r="R39" i="45"/>
  <c r="Q39" i="45"/>
  <c r="P39" i="45"/>
  <c r="O39" i="45"/>
  <c r="N39" i="45"/>
  <c r="M39" i="45"/>
  <c r="L39" i="45"/>
  <c r="K39" i="45"/>
  <c r="Y177" i="45"/>
  <c r="J177" i="45"/>
  <c r="J38" i="47"/>
  <c r="Y108" i="45"/>
  <c r="J108" i="45"/>
  <c r="J38" i="46"/>
  <c r="AF38" i="8"/>
  <c r="Y39" i="45" s="1"/>
  <c r="O38" i="8"/>
  <c r="L38" i="8" s="1"/>
  <c r="J38" i="8" s="1"/>
  <c r="I148" i="45" l="1"/>
  <c r="I108" i="45"/>
  <c r="L75" i="8"/>
  <c r="J75" i="8" s="1"/>
  <c r="I217" i="45"/>
  <c r="I214" i="45"/>
  <c r="J79" i="45"/>
  <c r="I79" i="45" s="1"/>
  <c r="I145" i="45"/>
  <c r="I177" i="45"/>
  <c r="I76" i="45"/>
  <c r="J39" i="45"/>
  <c r="I39" i="45" s="1"/>
  <c r="J48" i="46" l="1"/>
  <c r="J66" i="47" l="1"/>
  <c r="J65" i="47"/>
  <c r="J66" i="46"/>
  <c r="J65" i="46"/>
  <c r="J53" i="47"/>
  <c r="J53" i="46"/>
  <c r="O12" i="8" l="1"/>
  <c r="AF12" i="8"/>
  <c r="O13" i="8"/>
  <c r="AF13" i="8"/>
  <c r="O14" i="8"/>
  <c r="AF14" i="8"/>
  <c r="O15" i="8"/>
  <c r="AF15" i="8"/>
  <c r="O16" i="8"/>
  <c r="AF16" i="8"/>
  <c r="O17" i="8"/>
  <c r="AF17" i="8"/>
  <c r="O18" i="8"/>
  <c r="AF18" i="8"/>
  <c r="O19" i="8"/>
  <c r="AF19" i="8"/>
  <c r="O20" i="8"/>
  <c r="AF20" i="8"/>
  <c r="O21" i="8"/>
  <c r="AF21" i="8"/>
  <c r="O22" i="8"/>
  <c r="AF22" i="8"/>
  <c r="O23" i="8"/>
  <c r="AF23" i="8"/>
  <c r="O24" i="8"/>
  <c r="AF24" i="8"/>
  <c r="O25" i="8"/>
  <c r="AF25" i="8"/>
  <c r="O26" i="8"/>
  <c r="AF26" i="8"/>
  <c r="O27" i="8"/>
  <c r="AF27" i="8"/>
  <c r="O28" i="8"/>
  <c r="AF28" i="8"/>
  <c r="O33" i="8"/>
  <c r="AF33" i="8"/>
  <c r="O34" i="8"/>
  <c r="AF34" i="8"/>
  <c r="O35" i="8"/>
  <c r="AF35" i="8"/>
  <c r="O36" i="8"/>
  <c r="AF36" i="8"/>
  <c r="O37" i="8"/>
  <c r="AF37" i="8"/>
  <c r="O39" i="8"/>
  <c r="AF39" i="8"/>
  <c r="O40" i="8"/>
  <c r="AF40" i="8"/>
  <c r="O41" i="8"/>
  <c r="AF41" i="8"/>
  <c r="O42" i="8"/>
  <c r="AF42" i="8"/>
  <c r="O43" i="8"/>
  <c r="AF43" i="8"/>
  <c r="O44" i="8"/>
  <c r="AF44" i="8"/>
  <c r="O45" i="8"/>
  <c r="AF45" i="8"/>
  <c r="O46" i="8"/>
  <c r="AF46" i="8"/>
  <c r="O47" i="8"/>
  <c r="AF47" i="8"/>
  <c r="O48" i="8"/>
  <c r="AF48" i="8"/>
  <c r="O49" i="8"/>
  <c r="AF49" i="8"/>
  <c r="O50" i="8"/>
  <c r="AF50" i="8"/>
  <c r="O51" i="8"/>
  <c r="AF51" i="8"/>
  <c r="O52" i="8"/>
  <c r="AF52" i="8"/>
  <c r="O53" i="8"/>
  <c r="AF53" i="8"/>
  <c r="O54" i="8"/>
  <c r="AF54" i="8"/>
  <c r="O55" i="8"/>
  <c r="AF55" i="8"/>
  <c r="O56" i="8"/>
  <c r="AF56" i="8"/>
  <c r="O57" i="8"/>
  <c r="AF57" i="8"/>
  <c r="O58" i="8"/>
  <c r="AF58" i="8"/>
  <c r="O59" i="8"/>
  <c r="AF59" i="8"/>
  <c r="O60" i="8"/>
  <c r="AF60" i="8"/>
  <c r="O61" i="8"/>
  <c r="AF61" i="8"/>
  <c r="O62" i="8"/>
  <c r="AF62" i="8"/>
  <c r="O63" i="8"/>
  <c r="AF63" i="8"/>
  <c r="O64" i="8"/>
  <c r="AF64" i="8"/>
  <c r="O65" i="8"/>
  <c r="AF65" i="8"/>
  <c r="O66" i="8"/>
  <c r="AF66" i="8"/>
  <c r="O67" i="8"/>
  <c r="AF67" i="8"/>
  <c r="O68" i="8"/>
  <c r="AF68" i="8"/>
  <c r="O69" i="8"/>
  <c r="AF69" i="8"/>
  <c r="O70" i="8"/>
  <c r="AF70" i="8"/>
  <c r="O71" i="8"/>
  <c r="AF71" i="8"/>
  <c r="O72" i="8"/>
  <c r="AF72" i="8"/>
  <c r="O73" i="8"/>
  <c r="AF73" i="8"/>
  <c r="O74" i="8"/>
  <c r="AF74" i="8"/>
  <c r="O76" i="8"/>
  <c r="AF76" i="8"/>
  <c r="O77" i="8"/>
  <c r="AF77" i="8"/>
  <c r="O79" i="8"/>
  <c r="AF79" i="8"/>
  <c r="O81" i="8"/>
  <c r="AF81" i="8"/>
  <c r="J11" i="46"/>
  <c r="J12" i="46"/>
  <c r="J13" i="46"/>
  <c r="J14" i="46"/>
  <c r="J15" i="46"/>
  <c r="J16" i="46"/>
  <c r="J17" i="46"/>
  <c r="J18" i="46"/>
  <c r="J19" i="46"/>
  <c r="J20" i="46"/>
  <c r="J21" i="46"/>
  <c r="J22" i="46"/>
  <c r="J23" i="46"/>
  <c r="J24" i="46"/>
  <c r="J25" i="46"/>
  <c r="J26" i="46"/>
  <c r="J27" i="46"/>
  <c r="J28" i="46"/>
  <c r="J33" i="46"/>
  <c r="J34" i="46"/>
  <c r="J35" i="46"/>
  <c r="J36" i="46"/>
  <c r="J37" i="46"/>
  <c r="J39" i="46"/>
  <c r="J40" i="46"/>
  <c r="J41" i="46"/>
  <c r="J42" i="46"/>
  <c r="J43" i="46"/>
  <c r="J44" i="46"/>
  <c r="J45" i="46"/>
  <c r="J46" i="46"/>
  <c r="J47" i="46"/>
  <c r="J49" i="46"/>
  <c r="J50" i="46"/>
  <c r="J51" i="46"/>
  <c r="J52" i="46"/>
  <c r="J54" i="46"/>
  <c r="J55" i="46"/>
  <c r="J56" i="46"/>
  <c r="J57" i="46"/>
  <c r="J58" i="46"/>
  <c r="J59" i="46"/>
  <c r="J60" i="46"/>
  <c r="J61" i="46"/>
  <c r="J62" i="46"/>
  <c r="J63" i="46"/>
  <c r="J64" i="46"/>
  <c r="J67" i="46"/>
  <c r="J68" i="46"/>
  <c r="J69" i="46"/>
  <c r="J70" i="46"/>
  <c r="J71" i="46"/>
  <c r="J72" i="46"/>
  <c r="J73" i="46"/>
  <c r="J74" i="46"/>
  <c r="J76" i="46"/>
  <c r="J77" i="46"/>
  <c r="J79" i="46"/>
  <c r="J81" i="46"/>
  <c r="J12" i="47"/>
  <c r="J13" i="47"/>
  <c r="J14" i="47"/>
  <c r="J15" i="47"/>
  <c r="J16" i="47"/>
  <c r="J17" i="47"/>
  <c r="J18" i="47"/>
  <c r="J19" i="47"/>
  <c r="J20" i="47"/>
  <c r="J21" i="47"/>
  <c r="J22" i="47"/>
  <c r="J23" i="47"/>
  <c r="J24" i="47"/>
  <c r="J25" i="47"/>
  <c r="J26" i="47"/>
  <c r="J27" i="47"/>
  <c r="J28" i="47"/>
  <c r="J33" i="47"/>
  <c r="J34" i="47"/>
  <c r="J35" i="47"/>
  <c r="J36" i="47"/>
  <c r="J37" i="47"/>
  <c r="J39" i="47"/>
  <c r="J40" i="47"/>
  <c r="J41" i="47"/>
  <c r="J42" i="47"/>
  <c r="J43" i="47"/>
  <c r="J44" i="47"/>
  <c r="J45" i="47"/>
  <c r="J46" i="47"/>
  <c r="J47" i="47"/>
  <c r="J48" i="47"/>
  <c r="J49" i="47"/>
  <c r="J50" i="47"/>
  <c r="J51" i="47"/>
  <c r="J52" i="47"/>
  <c r="J54" i="47"/>
  <c r="J55" i="47"/>
  <c r="J56" i="47"/>
  <c r="J57" i="47"/>
  <c r="J58" i="47"/>
  <c r="J59" i="47"/>
  <c r="J60" i="47"/>
  <c r="J61" i="47"/>
  <c r="J62" i="47"/>
  <c r="J63" i="47"/>
  <c r="J64" i="47"/>
  <c r="J67" i="47"/>
  <c r="J68" i="47"/>
  <c r="J69" i="47"/>
  <c r="J70" i="47"/>
  <c r="J71" i="47"/>
  <c r="J72" i="47"/>
  <c r="J73" i="47"/>
  <c r="J74" i="47"/>
  <c r="J76" i="47"/>
  <c r="J77" i="47"/>
  <c r="J79" i="47"/>
  <c r="J81" i="47"/>
  <c r="AE16" i="35"/>
  <c r="Z22" i="55" s="1"/>
  <c r="AE15" i="35"/>
  <c r="Z21" i="55" s="1"/>
  <c r="AE14" i="35"/>
  <c r="Z20" i="55" s="1"/>
  <c r="AE13" i="35"/>
  <c r="Z19" i="55" s="1"/>
  <c r="Z32" i="55" l="1"/>
  <c r="Z36" i="55"/>
  <c r="J36" i="55" s="1"/>
  <c r="Z35" i="55"/>
  <c r="J35" i="55" s="1"/>
  <c r="Z34" i="55"/>
  <c r="J34" i="55" s="1"/>
  <c r="Z33" i="55"/>
  <c r="J33" i="55" s="1"/>
  <c r="Z26" i="55"/>
  <c r="J26" i="55" s="1"/>
  <c r="Z29" i="55"/>
  <c r="J29" i="55" s="1"/>
  <c r="Z25" i="55"/>
  <c r="Z28" i="55"/>
  <c r="J28" i="55" s="1"/>
  <c r="Z27" i="55"/>
  <c r="J27" i="55" s="1"/>
  <c r="J11" i="47"/>
  <c r="L81" i="8"/>
  <c r="J81" i="8" s="1"/>
  <c r="L77" i="8"/>
  <c r="J77" i="8" s="1"/>
  <c r="L74" i="8"/>
  <c r="J74" i="8" s="1"/>
  <c r="L72" i="8"/>
  <c r="J72" i="8" s="1"/>
  <c r="L70" i="8"/>
  <c r="J70" i="8" s="1"/>
  <c r="L68" i="8"/>
  <c r="J68" i="8" s="1"/>
  <c r="L66" i="8"/>
  <c r="J66" i="8" s="1"/>
  <c r="L64" i="8"/>
  <c r="J64" i="8" s="1"/>
  <c r="L62" i="8"/>
  <c r="J62" i="8" s="1"/>
  <c r="L60" i="8"/>
  <c r="J60" i="8" s="1"/>
  <c r="L58" i="8"/>
  <c r="J58" i="8" s="1"/>
  <c r="L56" i="8"/>
  <c r="J56" i="8" s="1"/>
  <c r="L54" i="8"/>
  <c r="J54" i="8" s="1"/>
  <c r="L52" i="8"/>
  <c r="J52" i="8" s="1"/>
  <c r="L50" i="8"/>
  <c r="J50" i="8" s="1"/>
  <c r="L48" i="8"/>
  <c r="J48" i="8" s="1"/>
  <c r="L46" i="8"/>
  <c r="J46" i="8" s="1"/>
  <c r="L44" i="8"/>
  <c r="J44" i="8" s="1"/>
  <c r="L42" i="8"/>
  <c r="J42" i="8" s="1"/>
  <c r="L40" i="8"/>
  <c r="J40" i="8" s="1"/>
  <c r="L37" i="8"/>
  <c r="J37" i="8" s="1"/>
  <c r="L35" i="8"/>
  <c r="J35" i="8" s="1"/>
  <c r="L33" i="8"/>
  <c r="J33" i="8" s="1"/>
  <c r="L27" i="8"/>
  <c r="J27" i="8" s="1"/>
  <c r="L25" i="8"/>
  <c r="J25" i="8" s="1"/>
  <c r="L23" i="8"/>
  <c r="J23" i="8" s="1"/>
  <c r="L21" i="8"/>
  <c r="J21" i="8" s="1"/>
  <c r="L19" i="8"/>
  <c r="J19" i="8" s="1"/>
  <c r="L17" i="8"/>
  <c r="J17" i="8" s="1"/>
  <c r="L15" i="8"/>
  <c r="J15" i="8" s="1"/>
  <c r="L12" i="8"/>
  <c r="J12" i="8" s="1"/>
  <c r="L79" i="8"/>
  <c r="J79" i="8" s="1"/>
  <c r="L76" i="8"/>
  <c r="J76" i="8" s="1"/>
  <c r="L73" i="8"/>
  <c r="J73" i="8" s="1"/>
  <c r="L71" i="8"/>
  <c r="J71" i="8" s="1"/>
  <c r="L69" i="8"/>
  <c r="J69" i="8" s="1"/>
  <c r="L67" i="8"/>
  <c r="J67" i="8" s="1"/>
  <c r="L65" i="8"/>
  <c r="J65" i="8" s="1"/>
  <c r="L63" i="8"/>
  <c r="J63" i="8" s="1"/>
  <c r="L61" i="8"/>
  <c r="J61" i="8" s="1"/>
  <c r="L59" i="8"/>
  <c r="J59" i="8" s="1"/>
  <c r="L57" i="8"/>
  <c r="J57" i="8" s="1"/>
  <c r="L55" i="8"/>
  <c r="J55" i="8" s="1"/>
  <c r="L53" i="8"/>
  <c r="J53" i="8" s="1"/>
  <c r="L51" i="8"/>
  <c r="J51" i="8" s="1"/>
  <c r="L49" i="8"/>
  <c r="J49" i="8" s="1"/>
  <c r="L47" i="8"/>
  <c r="J47" i="8" s="1"/>
  <c r="L45" i="8"/>
  <c r="J45" i="8" s="1"/>
  <c r="L43" i="8"/>
  <c r="J43" i="8" s="1"/>
  <c r="L41" i="8"/>
  <c r="J41" i="8" s="1"/>
  <c r="L39" i="8"/>
  <c r="J39" i="8" s="1"/>
  <c r="L36" i="8"/>
  <c r="J36" i="8" s="1"/>
  <c r="L34" i="8"/>
  <c r="J34" i="8" s="1"/>
  <c r="L28" i="8"/>
  <c r="J28" i="8" s="1"/>
  <c r="L26" i="8"/>
  <c r="J26" i="8" s="1"/>
  <c r="L24" i="8"/>
  <c r="J24" i="8" s="1"/>
  <c r="L22" i="8"/>
  <c r="J22" i="8" s="1"/>
  <c r="L20" i="8"/>
  <c r="J20" i="8" s="1"/>
  <c r="L18" i="8"/>
  <c r="J18" i="8" s="1"/>
  <c r="L16" i="8"/>
  <c r="J16" i="8" s="1"/>
  <c r="L14" i="8"/>
  <c r="J14" i="8" s="1"/>
  <c r="L13" i="8"/>
  <c r="J13" i="8" s="1"/>
  <c r="P218" i="45"/>
  <c r="P216" i="45"/>
  <c r="P215" i="45"/>
  <c r="P213" i="45"/>
  <c r="P212" i="45"/>
  <c r="P211" i="45"/>
  <c r="P210" i="45"/>
  <c r="P209" i="45"/>
  <c r="P208" i="45"/>
  <c r="P207" i="45"/>
  <c r="P206" i="45"/>
  <c r="P205" i="45"/>
  <c r="P204" i="45"/>
  <c r="P203" i="45"/>
  <c r="P202" i="45"/>
  <c r="P201" i="45"/>
  <c r="P200" i="45"/>
  <c r="P199" i="45"/>
  <c r="P198" i="45"/>
  <c r="P197" i="45"/>
  <c r="P196" i="45"/>
  <c r="P195" i="45"/>
  <c r="P194" i="45"/>
  <c r="P193" i="45"/>
  <c r="P192" i="45"/>
  <c r="P191" i="45"/>
  <c r="P190" i="45"/>
  <c r="P189" i="45"/>
  <c r="P188" i="45"/>
  <c r="P187" i="45"/>
  <c r="P186" i="45"/>
  <c r="P185" i="45"/>
  <c r="P184" i="45"/>
  <c r="P183" i="45"/>
  <c r="P182" i="45"/>
  <c r="P181" i="45"/>
  <c r="P180" i="45"/>
  <c r="P179" i="45"/>
  <c r="P178" i="45"/>
  <c r="P176" i="45"/>
  <c r="P175" i="45"/>
  <c r="P174" i="45"/>
  <c r="P173" i="45"/>
  <c r="P172" i="45"/>
  <c r="P171" i="45"/>
  <c r="P170" i="45"/>
  <c r="P169" i="45"/>
  <c r="P168" i="45"/>
  <c r="P167" i="45"/>
  <c r="P166" i="45"/>
  <c r="P165" i="45"/>
  <c r="P164" i="45"/>
  <c r="P163" i="45"/>
  <c r="P162" i="45"/>
  <c r="P161" i="45"/>
  <c r="P160" i="45"/>
  <c r="P159" i="45"/>
  <c r="P158" i="45"/>
  <c r="P157" i="45"/>
  <c r="P156" i="45"/>
  <c r="P155" i="45"/>
  <c r="P154" i="45"/>
  <c r="P221" i="45" s="1"/>
  <c r="O154" i="45"/>
  <c r="P151" i="45"/>
  <c r="P149" i="45"/>
  <c r="P147" i="45"/>
  <c r="P146" i="45"/>
  <c r="P144" i="45"/>
  <c r="P143" i="45"/>
  <c r="P142" i="45"/>
  <c r="P141" i="45"/>
  <c r="P140" i="45"/>
  <c r="P139" i="45"/>
  <c r="P138" i="45"/>
  <c r="P137" i="45"/>
  <c r="P136" i="45"/>
  <c r="P135" i="45"/>
  <c r="P134" i="45"/>
  <c r="P133" i="45"/>
  <c r="P132" i="45"/>
  <c r="P131" i="45"/>
  <c r="P130" i="45"/>
  <c r="P129" i="45"/>
  <c r="P128" i="45"/>
  <c r="P127" i="45"/>
  <c r="P126" i="45"/>
  <c r="P125" i="45"/>
  <c r="P124" i="45"/>
  <c r="P123" i="45"/>
  <c r="P122" i="45"/>
  <c r="P121" i="45"/>
  <c r="P120" i="45"/>
  <c r="P119" i="45"/>
  <c r="P118" i="45"/>
  <c r="P117" i="45"/>
  <c r="P116" i="45"/>
  <c r="P115" i="45"/>
  <c r="P114" i="45"/>
  <c r="P113" i="45"/>
  <c r="P112" i="45"/>
  <c r="P111" i="45"/>
  <c r="P110" i="45"/>
  <c r="P109" i="45"/>
  <c r="P107" i="45"/>
  <c r="P106" i="45"/>
  <c r="P105" i="45"/>
  <c r="P104" i="45"/>
  <c r="P103" i="45"/>
  <c r="P102" i="45"/>
  <c r="P101" i="45"/>
  <c r="P100" i="45"/>
  <c r="P99" i="45"/>
  <c r="P98" i="45"/>
  <c r="P97" i="45"/>
  <c r="P96" i="45"/>
  <c r="P95" i="45"/>
  <c r="P94" i="45"/>
  <c r="P93" i="45"/>
  <c r="P92" i="45"/>
  <c r="P91" i="45"/>
  <c r="P90" i="45"/>
  <c r="P89" i="45"/>
  <c r="P88" i="45"/>
  <c r="P87" i="45"/>
  <c r="P86" i="45"/>
  <c r="P85" i="45"/>
  <c r="P152" i="45" s="1"/>
  <c r="O85" i="45"/>
  <c r="P82" i="45"/>
  <c r="P80" i="45"/>
  <c r="P78" i="45"/>
  <c r="P77" i="45"/>
  <c r="P75" i="45"/>
  <c r="P74" i="45"/>
  <c r="P73" i="45"/>
  <c r="P72" i="45"/>
  <c r="P71" i="45"/>
  <c r="P70" i="45"/>
  <c r="P69" i="45"/>
  <c r="P68" i="45"/>
  <c r="P67" i="45"/>
  <c r="P66" i="45"/>
  <c r="P65" i="45"/>
  <c r="P64" i="45"/>
  <c r="P63" i="45"/>
  <c r="P62" i="45"/>
  <c r="P61" i="45"/>
  <c r="P60" i="45"/>
  <c r="P59" i="45"/>
  <c r="P58" i="45"/>
  <c r="P57" i="45"/>
  <c r="P56" i="45"/>
  <c r="P55" i="45"/>
  <c r="P54" i="45"/>
  <c r="P53" i="45"/>
  <c r="P52" i="45"/>
  <c r="P51" i="45"/>
  <c r="P50" i="45"/>
  <c r="P49" i="45"/>
  <c r="P48" i="45"/>
  <c r="P47" i="45"/>
  <c r="P46" i="45"/>
  <c r="P45" i="45"/>
  <c r="P44" i="45"/>
  <c r="P43" i="45"/>
  <c r="P42" i="45"/>
  <c r="P41" i="45"/>
  <c r="P40" i="45"/>
  <c r="P38" i="45"/>
  <c r="P37" i="45"/>
  <c r="P36" i="45"/>
  <c r="P35" i="45"/>
  <c r="P34" i="45"/>
  <c r="P33" i="45"/>
  <c r="P32" i="45"/>
  <c r="P31" i="45"/>
  <c r="P30" i="45"/>
  <c r="P29" i="45"/>
  <c r="P28" i="45"/>
  <c r="P27" i="45"/>
  <c r="P26" i="45"/>
  <c r="P25" i="45"/>
  <c r="P24" i="45"/>
  <c r="P23" i="45"/>
  <c r="P22" i="45"/>
  <c r="P21" i="45"/>
  <c r="P20" i="45"/>
  <c r="P19" i="45"/>
  <c r="P18" i="45"/>
  <c r="P17" i="45"/>
  <c r="P16" i="45"/>
  <c r="O16" i="45"/>
  <c r="AC218" i="45"/>
  <c r="AB218" i="45"/>
  <c r="AA218" i="45"/>
  <c r="Z218" i="45"/>
  <c r="AC216" i="45"/>
  <c r="AB216" i="45"/>
  <c r="AA216" i="45"/>
  <c r="Z216" i="45"/>
  <c r="AC215" i="45"/>
  <c r="AB215" i="45"/>
  <c r="AA215" i="45"/>
  <c r="Z215" i="45"/>
  <c r="AC213" i="45"/>
  <c r="AB213" i="45"/>
  <c r="AA213" i="45"/>
  <c r="Z213" i="45"/>
  <c r="AC212" i="45"/>
  <c r="AB212" i="45"/>
  <c r="AA212" i="45"/>
  <c r="Z212" i="45"/>
  <c r="AC211" i="45"/>
  <c r="AB211" i="45"/>
  <c r="AA211" i="45"/>
  <c r="Z211" i="45"/>
  <c r="AC210" i="45"/>
  <c r="AB210" i="45"/>
  <c r="AA210" i="45"/>
  <c r="Z210" i="45"/>
  <c r="AC209" i="45"/>
  <c r="AB209" i="45"/>
  <c r="AA209" i="45"/>
  <c r="Z209" i="45"/>
  <c r="AC208" i="45"/>
  <c r="AB208" i="45"/>
  <c r="AA208" i="45"/>
  <c r="Z208" i="45"/>
  <c r="AC207" i="45"/>
  <c r="AB207" i="45"/>
  <c r="AA207" i="45"/>
  <c r="Z207" i="45"/>
  <c r="AC206" i="45"/>
  <c r="AB206" i="45"/>
  <c r="AA206" i="45"/>
  <c r="Z206" i="45"/>
  <c r="AC205" i="45"/>
  <c r="AB205" i="45"/>
  <c r="AA205" i="45"/>
  <c r="Z205" i="45"/>
  <c r="AC204" i="45"/>
  <c r="AB204" i="45"/>
  <c r="AA204" i="45"/>
  <c r="Z204" i="45"/>
  <c r="AC203" i="45"/>
  <c r="AB203" i="45"/>
  <c r="AA203" i="45"/>
  <c r="Z203" i="45"/>
  <c r="AC202" i="45"/>
  <c r="AB202" i="45"/>
  <c r="AA202" i="45"/>
  <c r="Z202" i="45"/>
  <c r="AC201" i="45"/>
  <c r="AB201" i="45"/>
  <c r="AA201" i="45"/>
  <c r="Z201" i="45"/>
  <c r="AC200" i="45"/>
  <c r="AB200" i="45"/>
  <c r="AA200" i="45"/>
  <c r="Z200" i="45"/>
  <c r="AC199" i="45"/>
  <c r="AB199" i="45"/>
  <c r="AA199" i="45"/>
  <c r="Z199" i="45"/>
  <c r="AC198" i="45"/>
  <c r="AB198" i="45"/>
  <c r="AA198" i="45"/>
  <c r="Z198" i="45"/>
  <c r="AC197" i="45"/>
  <c r="AB197" i="45"/>
  <c r="AA197" i="45"/>
  <c r="Z197" i="45"/>
  <c r="AC196" i="45"/>
  <c r="AB196" i="45"/>
  <c r="AA196" i="45"/>
  <c r="Z196" i="45"/>
  <c r="AC195" i="45"/>
  <c r="AB195" i="45"/>
  <c r="AA195" i="45"/>
  <c r="Z195" i="45"/>
  <c r="AC194" i="45"/>
  <c r="AB194" i="45"/>
  <c r="AA194" i="45"/>
  <c r="Z194" i="45"/>
  <c r="AC193" i="45"/>
  <c r="AB193" i="45"/>
  <c r="AA193" i="45"/>
  <c r="Z193" i="45"/>
  <c r="AC192" i="45"/>
  <c r="AB192" i="45"/>
  <c r="AA192" i="45"/>
  <c r="Z192" i="45"/>
  <c r="AC191" i="45"/>
  <c r="AB191" i="45"/>
  <c r="AA191" i="45"/>
  <c r="Z191" i="45"/>
  <c r="AC190" i="45"/>
  <c r="AB190" i="45"/>
  <c r="AA190" i="45"/>
  <c r="Z190" i="45"/>
  <c r="AC189" i="45"/>
  <c r="AB189" i="45"/>
  <c r="AA189" i="45"/>
  <c r="Z189" i="45"/>
  <c r="AC188" i="45"/>
  <c r="AB188" i="45"/>
  <c r="AA188" i="45"/>
  <c r="Z188" i="45"/>
  <c r="AC187" i="45"/>
  <c r="AB187" i="45"/>
  <c r="AA187" i="45"/>
  <c r="Z187" i="45"/>
  <c r="AC186" i="45"/>
  <c r="AB186" i="45"/>
  <c r="AA186" i="45"/>
  <c r="Z186" i="45"/>
  <c r="AC185" i="45"/>
  <c r="AB185" i="45"/>
  <c r="AA185" i="45"/>
  <c r="Z185" i="45"/>
  <c r="AC184" i="45"/>
  <c r="AB184" i="45"/>
  <c r="AA184" i="45"/>
  <c r="Z184" i="45"/>
  <c r="AC183" i="45"/>
  <c r="AB183" i="45"/>
  <c r="AA183" i="45"/>
  <c r="Z183" i="45"/>
  <c r="AC182" i="45"/>
  <c r="AB182" i="45"/>
  <c r="AA182" i="45"/>
  <c r="Z182" i="45"/>
  <c r="AC181" i="45"/>
  <c r="AB181" i="45"/>
  <c r="AA181" i="45"/>
  <c r="Z181" i="45"/>
  <c r="AC180" i="45"/>
  <c r="AB180" i="45"/>
  <c r="AA180" i="45"/>
  <c r="Z180" i="45"/>
  <c r="AC179" i="45"/>
  <c r="AB179" i="45"/>
  <c r="AA179" i="45"/>
  <c r="Z179" i="45"/>
  <c r="AC178" i="45"/>
  <c r="AB178" i="45"/>
  <c r="AA178" i="45"/>
  <c r="Z178" i="45"/>
  <c r="AC176" i="45"/>
  <c r="AB176" i="45"/>
  <c r="AA176" i="45"/>
  <c r="Z176" i="45"/>
  <c r="AC175" i="45"/>
  <c r="AB175" i="45"/>
  <c r="AA175" i="45"/>
  <c r="Z175" i="45"/>
  <c r="AC174" i="45"/>
  <c r="AB174" i="45"/>
  <c r="AA174" i="45"/>
  <c r="Z174" i="45"/>
  <c r="AC173" i="45"/>
  <c r="AB173" i="45"/>
  <c r="AA173" i="45"/>
  <c r="Z173" i="45"/>
  <c r="AC172" i="45"/>
  <c r="AB172" i="45"/>
  <c r="AA172" i="45"/>
  <c r="Z172" i="45"/>
  <c r="AC171" i="45"/>
  <c r="AB171" i="45"/>
  <c r="AA171" i="45"/>
  <c r="Z171" i="45"/>
  <c r="AC170" i="45"/>
  <c r="AB170" i="45"/>
  <c r="AA170" i="45"/>
  <c r="Z170" i="45"/>
  <c r="AC169" i="45"/>
  <c r="AB169" i="45"/>
  <c r="AA169" i="45"/>
  <c r="Z169" i="45"/>
  <c r="AC168" i="45"/>
  <c r="AB168" i="45"/>
  <c r="AA168" i="45"/>
  <c r="Z168" i="45"/>
  <c r="AC167" i="45"/>
  <c r="AB167" i="45"/>
  <c r="AA167" i="45"/>
  <c r="Z167" i="45"/>
  <c r="AC166" i="45"/>
  <c r="AB166" i="45"/>
  <c r="AA166" i="45"/>
  <c r="Z166" i="45"/>
  <c r="AC165" i="45"/>
  <c r="AB165" i="45"/>
  <c r="AA165" i="45"/>
  <c r="Z165" i="45"/>
  <c r="AC164" i="45"/>
  <c r="AB164" i="45"/>
  <c r="AA164" i="45"/>
  <c r="Z164" i="45"/>
  <c r="AC163" i="45"/>
  <c r="AB163" i="45"/>
  <c r="AA163" i="45"/>
  <c r="Z163" i="45"/>
  <c r="AC162" i="45"/>
  <c r="AB162" i="45"/>
  <c r="AA162" i="45"/>
  <c r="Z162" i="45"/>
  <c r="AC161" i="45"/>
  <c r="AB161" i="45"/>
  <c r="AA161" i="45"/>
  <c r="Z161" i="45"/>
  <c r="AC160" i="45"/>
  <c r="AB160" i="45"/>
  <c r="AA160" i="45"/>
  <c r="Z160" i="45"/>
  <c r="AC159" i="45"/>
  <c r="AB159" i="45"/>
  <c r="AA159" i="45"/>
  <c r="Z159" i="45"/>
  <c r="AC158" i="45"/>
  <c r="AB158" i="45"/>
  <c r="AA158" i="45"/>
  <c r="Z158" i="45"/>
  <c r="AC157" i="45"/>
  <c r="AB157" i="45"/>
  <c r="AA157" i="45"/>
  <c r="Z157" i="45"/>
  <c r="AC156" i="45"/>
  <c r="AB156" i="45"/>
  <c r="AA156" i="45"/>
  <c r="Z156" i="45"/>
  <c r="AC155" i="45"/>
  <c r="AB155" i="45"/>
  <c r="AA155" i="45"/>
  <c r="Z155" i="45"/>
  <c r="AC154" i="45"/>
  <c r="AC221" i="45" s="1"/>
  <c r="AB154" i="45"/>
  <c r="AB221" i="45" s="1"/>
  <c r="AA154" i="45"/>
  <c r="AA221" i="45" s="1"/>
  <c r="Z154" i="45"/>
  <c r="Z221" i="45" s="1"/>
  <c r="Y154" i="45"/>
  <c r="N218" i="45"/>
  <c r="M218" i="45"/>
  <c r="L218" i="45"/>
  <c r="K218" i="45"/>
  <c r="N216" i="45"/>
  <c r="M216" i="45"/>
  <c r="L216" i="45"/>
  <c r="K216" i="45"/>
  <c r="N215" i="45"/>
  <c r="M215" i="45"/>
  <c r="L215" i="45"/>
  <c r="K215" i="45"/>
  <c r="N213" i="45"/>
  <c r="M213" i="45"/>
  <c r="L213" i="45"/>
  <c r="K213" i="45"/>
  <c r="N212" i="45"/>
  <c r="M212" i="45"/>
  <c r="L212" i="45"/>
  <c r="K212" i="45"/>
  <c r="N211" i="45"/>
  <c r="M211" i="45"/>
  <c r="L211" i="45"/>
  <c r="K211" i="45"/>
  <c r="N210" i="45"/>
  <c r="M210" i="45"/>
  <c r="L210" i="45"/>
  <c r="K210" i="45"/>
  <c r="N209" i="45"/>
  <c r="M209" i="45"/>
  <c r="L209" i="45"/>
  <c r="K209" i="45"/>
  <c r="N208" i="45"/>
  <c r="M208" i="45"/>
  <c r="L208" i="45"/>
  <c r="K208" i="45"/>
  <c r="N207" i="45"/>
  <c r="M207" i="45"/>
  <c r="L207" i="45"/>
  <c r="K207" i="45"/>
  <c r="N206" i="45"/>
  <c r="M206" i="45"/>
  <c r="L206" i="45"/>
  <c r="K206" i="45"/>
  <c r="N205" i="45"/>
  <c r="M205" i="45"/>
  <c r="L205" i="45"/>
  <c r="K205" i="45"/>
  <c r="N204" i="45"/>
  <c r="M204" i="45"/>
  <c r="L204" i="45"/>
  <c r="K204" i="45"/>
  <c r="N203" i="45"/>
  <c r="M203" i="45"/>
  <c r="L203" i="45"/>
  <c r="K203" i="45"/>
  <c r="N202" i="45"/>
  <c r="M202" i="45"/>
  <c r="L202" i="45"/>
  <c r="K202" i="45"/>
  <c r="N201" i="45"/>
  <c r="M201" i="45"/>
  <c r="L201" i="45"/>
  <c r="K201" i="45"/>
  <c r="N200" i="45"/>
  <c r="M200" i="45"/>
  <c r="L200" i="45"/>
  <c r="K200" i="45"/>
  <c r="N199" i="45"/>
  <c r="M199" i="45"/>
  <c r="L199" i="45"/>
  <c r="K199" i="45"/>
  <c r="N198" i="45"/>
  <c r="M198" i="45"/>
  <c r="L198" i="45"/>
  <c r="K198" i="45"/>
  <c r="N197" i="45"/>
  <c r="M197" i="45"/>
  <c r="L197" i="45"/>
  <c r="K197" i="45"/>
  <c r="N196" i="45"/>
  <c r="M196" i="45"/>
  <c r="L196" i="45"/>
  <c r="K196" i="45"/>
  <c r="N195" i="45"/>
  <c r="M195" i="45"/>
  <c r="L195" i="45"/>
  <c r="K195" i="45"/>
  <c r="N194" i="45"/>
  <c r="M194" i="45"/>
  <c r="L194" i="45"/>
  <c r="K194" i="45"/>
  <c r="N193" i="45"/>
  <c r="M193" i="45"/>
  <c r="L193" i="45"/>
  <c r="K193" i="45"/>
  <c r="N192" i="45"/>
  <c r="M192" i="45"/>
  <c r="L192" i="45"/>
  <c r="K192" i="45"/>
  <c r="N191" i="45"/>
  <c r="M191" i="45"/>
  <c r="L191" i="45"/>
  <c r="K191" i="45"/>
  <c r="N190" i="45"/>
  <c r="M190" i="45"/>
  <c r="L190" i="45"/>
  <c r="K190" i="45"/>
  <c r="N189" i="45"/>
  <c r="M189" i="45"/>
  <c r="L189" i="45"/>
  <c r="K189" i="45"/>
  <c r="N188" i="45"/>
  <c r="M188" i="45"/>
  <c r="L188" i="45"/>
  <c r="K188" i="45"/>
  <c r="N187" i="45"/>
  <c r="M187" i="45"/>
  <c r="L187" i="45"/>
  <c r="K187" i="45"/>
  <c r="N186" i="45"/>
  <c r="M186" i="45"/>
  <c r="L186" i="45"/>
  <c r="K186" i="45"/>
  <c r="N185" i="45"/>
  <c r="M185" i="45"/>
  <c r="L185" i="45"/>
  <c r="K185" i="45"/>
  <c r="N184" i="45"/>
  <c r="M184" i="45"/>
  <c r="L184" i="45"/>
  <c r="K184" i="45"/>
  <c r="N183" i="45"/>
  <c r="M183" i="45"/>
  <c r="L183" i="45"/>
  <c r="K183" i="45"/>
  <c r="N182" i="45"/>
  <c r="M182" i="45"/>
  <c r="L182" i="45"/>
  <c r="K182" i="45"/>
  <c r="N181" i="45"/>
  <c r="M181" i="45"/>
  <c r="L181" i="45"/>
  <c r="K181" i="45"/>
  <c r="N180" i="45"/>
  <c r="M180" i="45"/>
  <c r="L180" i="45"/>
  <c r="K180" i="45"/>
  <c r="N179" i="45"/>
  <c r="M179" i="45"/>
  <c r="L179" i="45"/>
  <c r="K179" i="45"/>
  <c r="N178" i="45"/>
  <c r="M178" i="45"/>
  <c r="L178" i="45"/>
  <c r="K178" i="45"/>
  <c r="N176" i="45"/>
  <c r="M176" i="45"/>
  <c r="L176" i="45"/>
  <c r="K176" i="45"/>
  <c r="N175" i="45"/>
  <c r="M175" i="45"/>
  <c r="L175" i="45"/>
  <c r="K175" i="45"/>
  <c r="N174" i="45"/>
  <c r="M174" i="45"/>
  <c r="L174" i="45"/>
  <c r="K174" i="45"/>
  <c r="N173" i="45"/>
  <c r="M173" i="45"/>
  <c r="L173" i="45"/>
  <c r="K173" i="45"/>
  <c r="N172" i="45"/>
  <c r="M172" i="45"/>
  <c r="L172" i="45"/>
  <c r="K172" i="45"/>
  <c r="N171" i="45"/>
  <c r="M171" i="45"/>
  <c r="L171" i="45"/>
  <c r="K171" i="45"/>
  <c r="N170" i="45"/>
  <c r="M170" i="45"/>
  <c r="L170" i="45"/>
  <c r="K170" i="45"/>
  <c r="N169" i="45"/>
  <c r="M169" i="45"/>
  <c r="L169" i="45"/>
  <c r="K169" i="45"/>
  <c r="N168" i="45"/>
  <c r="M168" i="45"/>
  <c r="L168" i="45"/>
  <c r="K168" i="45"/>
  <c r="N167" i="45"/>
  <c r="M167" i="45"/>
  <c r="L167" i="45"/>
  <c r="K167" i="45"/>
  <c r="N166" i="45"/>
  <c r="M166" i="45"/>
  <c r="L166" i="45"/>
  <c r="K166" i="45"/>
  <c r="N165" i="45"/>
  <c r="M165" i="45"/>
  <c r="L165" i="45"/>
  <c r="K165" i="45"/>
  <c r="N164" i="45"/>
  <c r="M164" i="45"/>
  <c r="L164" i="45"/>
  <c r="K164" i="45"/>
  <c r="N163" i="45"/>
  <c r="M163" i="45"/>
  <c r="L163" i="45"/>
  <c r="K163" i="45"/>
  <c r="N162" i="45"/>
  <c r="M162" i="45"/>
  <c r="L162" i="45"/>
  <c r="K162" i="45"/>
  <c r="N161" i="45"/>
  <c r="M161" i="45"/>
  <c r="L161" i="45"/>
  <c r="K161" i="45"/>
  <c r="N160" i="45"/>
  <c r="M160" i="45"/>
  <c r="L160" i="45"/>
  <c r="K160" i="45"/>
  <c r="N159" i="45"/>
  <c r="M159" i="45"/>
  <c r="L159" i="45"/>
  <c r="K159" i="45"/>
  <c r="N158" i="45"/>
  <c r="M158" i="45"/>
  <c r="L158" i="45"/>
  <c r="K158" i="45"/>
  <c r="N157" i="45"/>
  <c r="M157" i="45"/>
  <c r="L157" i="45"/>
  <c r="K157" i="45"/>
  <c r="N156" i="45"/>
  <c r="M156" i="45"/>
  <c r="L156" i="45"/>
  <c r="K156" i="45"/>
  <c r="N155" i="45"/>
  <c r="M155" i="45"/>
  <c r="L155" i="45"/>
  <c r="K155" i="45"/>
  <c r="N154" i="45"/>
  <c r="N221" i="45" s="1"/>
  <c r="M154" i="45"/>
  <c r="M221" i="45" s="1"/>
  <c r="L154" i="45"/>
  <c r="L221" i="45" s="1"/>
  <c r="K154" i="45"/>
  <c r="K221" i="45" s="1"/>
  <c r="J154" i="45"/>
  <c r="N151" i="45"/>
  <c r="M151" i="45"/>
  <c r="L151" i="45"/>
  <c r="K151" i="45"/>
  <c r="N149" i="45"/>
  <c r="M149" i="45"/>
  <c r="L149" i="45"/>
  <c r="K149" i="45"/>
  <c r="N147" i="45"/>
  <c r="M147" i="45"/>
  <c r="L147" i="45"/>
  <c r="K147" i="45"/>
  <c r="N146" i="45"/>
  <c r="M146" i="45"/>
  <c r="L146" i="45"/>
  <c r="K146" i="45"/>
  <c r="N144" i="45"/>
  <c r="M144" i="45"/>
  <c r="L144" i="45"/>
  <c r="K144" i="45"/>
  <c r="N143" i="45"/>
  <c r="M143" i="45"/>
  <c r="L143" i="45"/>
  <c r="K143" i="45"/>
  <c r="N142" i="45"/>
  <c r="M142" i="45"/>
  <c r="L142" i="45"/>
  <c r="K142" i="45"/>
  <c r="N141" i="45"/>
  <c r="M141" i="45"/>
  <c r="L141" i="45"/>
  <c r="K141" i="45"/>
  <c r="N140" i="45"/>
  <c r="M140" i="45"/>
  <c r="L140" i="45"/>
  <c r="K140" i="45"/>
  <c r="N139" i="45"/>
  <c r="M139" i="45"/>
  <c r="L139" i="45"/>
  <c r="K139" i="45"/>
  <c r="N138" i="45"/>
  <c r="M138" i="45"/>
  <c r="L138" i="45"/>
  <c r="K138" i="45"/>
  <c r="N137" i="45"/>
  <c r="M137" i="45"/>
  <c r="L137" i="45"/>
  <c r="K137" i="45"/>
  <c r="N136" i="45"/>
  <c r="M136" i="45"/>
  <c r="L136" i="45"/>
  <c r="K136" i="45"/>
  <c r="N135" i="45"/>
  <c r="M135" i="45"/>
  <c r="L135" i="45"/>
  <c r="K135" i="45"/>
  <c r="N134" i="45"/>
  <c r="M134" i="45"/>
  <c r="L134" i="45"/>
  <c r="K134" i="45"/>
  <c r="N133" i="45"/>
  <c r="M133" i="45"/>
  <c r="L133" i="45"/>
  <c r="K133" i="45"/>
  <c r="N132" i="45"/>
  <c r="M132" i="45"/>
  <c r="L132" i="45"/>
  <c r="K132" i="45"/>
  <c r="N131" i="45"/>
  <c r="M131" i="45"/>
  <c r="L131" i="45"/>
  <c r="K131" i="45"/>
  <c r="N130" i="45"/>
  <c r="M130" i="45"/>
  <c r="L130" i="45"/>
  <c r="K130" i="45"/>
  <c r="N129" i="45"/>
  <c r="M129" i="45"/>
  <c r="L129" i="45"/>
  <c r="K129" i="45"/>
  <c r="N128" i="45"/>
  <c r="M128" i="45"/>
  <c r="L128" i="45"/>
  <c r="K128" i="45"/>
  <c r="N127" i="45"/>
  <c r="M127" i="45"/>
  <c r="L127" i="45"/>
  <c r="K127" i="45"/>
  <c r="N126" i="45"/>
  <c r="M126" i="45"/>
  <c r="L126" i="45"/>
  <c r="K126" i="45"/>
  <c r="N125" i="45"/>
  <c r="M125" i="45"/>
  <c r="L125" i="45"/>
  <c r="K125" i="45"/>
  <c r="N124" i="45"/>
  <c r="M124" i="45"/>
  <c r="L124" i="45"/>
  <c r="K124" i="45"/>
  <c r="N123" i="45"/>
  <c r="M123" i="45"/>
  <c r="L123" i="45"/>
  <c r="K123" i="45"/>
  <c r="N122" i="45"/>
  <c r="M122" i="45"/>
  <c r="L122" i="45"/>
  <c r="K122" i="45"/>
  <c r="N121" i="45"/>
  <c r="M121" i="45"/>
  <c r="L121" i="45"/>
  <c r="K121" i="45"/>
  <c r="N120" i="45"/>
  <c r="M120" i="45"/>
  <c r="L120" i="45"/>
  <c r="K120" i="45"/>
  <c r="N119" i="45"/>
  <c r="M119" i="45"/>
  <c r="L119" i="45"/>
  <c r="K119" i="45"/>
  <c r="N118" i="45"/>
  <c r="M118" i="45"/>
  <c r="L118" i="45"/>
  <c r="K118" i="45"/>
  <c r="N117" i="45"/>
  <c r="M117" i="45"/>
  <c r="L117" i="45"/>
  <c r="K117" i="45"/>
  <c r="N116" i="45"/>
  <c r="M116" i="45"/>
  <c r="L116" i="45"/>
  <c r="K116" i="45"/>
  <c r="N115" i="45"/>
  <c r="M115" i="45"/>
  <c r="L115" i="45"/>
  <c r="K115" i="45"/>
  <c r="N114" i="45"/>
  <c r="M114" i="45"/>
  <c r="L114" i="45"/>
  <c r="K114" i="45"/>
  <c r="N113" i="45"/>
  <c r="M113" i="45"/>
  <c r="L113" i="45"/>
  <c r="K113" i="45"/>
  <c r="N112" i="45"/>
  <c r="M112" i="45"/>
  <c r="L112" i="45"/>
  <c r="K112" i="45"/>
  <c r="N111" i="45"/>
  <c r="M111" i="45"/>
  <c r="L111" i="45"/>
  <c r="K111" i="45"/>
  <c r="N110" i="45"/>
  <c r="M110" i="45"/>
  <c r="L110" i="45"/>
  <c r="K110" i="45"/>
  <c r="N109" i="45"/>
  <c r="M109" i="45"/>
  <c r="L109" i="45"/>
  <c r="K109" i="45"/>
  <c r="N107" i="45"/>
  <c r="M107" i="45"/>
  <c r="L107" i="45"/>
  <c r="K107" i="45"/>
  <c r="N106" i="45"/>
  <c r="M106" i="45"/>
  <c r="L106" i="45"/>
  <c r="K106" i="45"/>
  <c r="N105" i="45"/>
  <c r="M105" i="45"/>
  <c r="L105" i="45"/>
  <c r="K105" i="45"/>
  <c r="N104" i="45"/>
  <c r="M104" i="45"/>
  <c r="L104" i="45"/>
  <c r="K104" i="45"/>
  <c r="N103" i="45"/>
  <c r="M103" i="45"/>
  <c r="L103" i="45"/>
  <c r="K103" i="45"/>
  <c r="N102" i="45"/>
  <c r="M102" i="45"/>
  <c r="L102" i="45"/>
  <c r="K102" i="45"/>
  <c r="N101" i="45"/>
  <c r="M101" i="45"/>
  <c r="L101" i="45"/>
  <c r="K101" i="45"/>
  <c r="N100" i="45"/>
  <c r="M100" i="45"/>
  <c r="L100" i="45"/>
  <c r="K100" i="45"/>
  <c r="N99" i="45"/>
  <c r="M99" i="45"/>
  <c r="L99" i="45"/>
  <c r="K99" i="45"/>
  <c r="N98" i="45"/>
  <c r="M98" i="45"/>
  <c r="L98" i="45"/>
  <c r="K98" i="45"/>
  <c r="N97" i="45"/>
  <c r="M97" i="45"/>
  <c r="L97" i="45"/>
  <c r="K97" i="45"/>
  <c r="N96" i="45"/>
  <c r="M96" i="45"/>
  <c r="L96" i="45"/>
  <c r="K96" i="45"/>
  <c r="N95" i="45"/>
  <c r="M95" i="45"/>
  <c r="L95" i="45"/>
  <c r="K95" i="45"/>
  <c r="N94" i="45"/>
  <c r="M94" i="45"/>
  <c r="L94" i="45"/>
  <c r="K94" i="45"/>
  <c r="N93" i="45"/>
  <c r="M93" i="45"/>
  <c r="L93" i="45"/>
  <c r="K93" i="45"/>
  <c r="N92" i="45"/>
  <c r="M92" i="45"/>
  <c r="L92" i="45"/>
  <c r="K92" i="45"/>
  <c r="N91" i="45"/>
  <c r="M91" i="45"/>
  <c r="L91" i="45"/>
  <c r="K91" i="45"/>
  <c r="N90" i="45"/>
  <c r="M90" i="45"/>
  <c r="L90" i="45"/>
  <c r="K90" i="45"/>
  <c r="N89" i="45"/>
  <c r="M89" i="45"/>
  <c r="L89" i="45"/>
  <c r="K89" i="45"/>
  <c r="N88" i="45"/>
  <c r="M88" i="45"/>
  <c r="L88" i="45"/>
  <c r="K88" i="45"/>
  <c r="N87" i="45"/>
  <c r="M87" i="45"/>
  <c r="L87" i="45"/>
  <c r="K87" i="45"/>
  <c r="N86" i="45"/>
  <c r="M86" i="45"/>
  <c r="L86" i="45"/>
  <c r="K86" i="45"/>
  <c r="N85" i="45"/>
  <c r="N152" i="45" s="1"/>
  <c r="M85" i="45"/>
  <c r="M152" i="45" s="1"/>
  <c r="L85" i="45"/>
  <c r="L152" i="45" s="1"/>
  <c r="K85" i="45"/>
  <c r="K152" i="45" s="1"/>
  <c r="J85" i="45"/>
  <c r="AC151" i="45"/>
  <c r="AB151" i="45"/>
  <c r="AA151" i="45"/>
  <c r="Z151" i="45"/>
  <c r="AC149" i="45"/>
  <c r="AB149" i="45"/>
  <c r="AA149" i="45"/>
  <c r="Z149" i="45"/>
  <c r="AC147" i="45"/>
  <c r="AB147" i="45"/>
  <c r="AA147" i="45"/>
  <c r="Z147" i="45"/>
  <c r="AC146" i="45"/>
  <c r="AB146" i="45"/>
  <c r="AA146" i="45"/>
  <c r="Z146" i="45"/>
  <c r="AC144" i="45"/>
  <c r="AB144" i="45"/>
  <c r="AA144" i="45"/>
  <c r="Z144" i="45"/>
  <c r="AC143" i="45"/>
  <c r="AB143" i="45"/>
  <c r="AA143" i="45"/>
  <c r="Z143" i="45"/>
  <c r="AC142" i="45"/>
  <c r="AB142" i="45"/>
  <c r="AA142" i="45"/>
  <c r="Z142" i="45"/>
  <c r="AC141" i="45"/>
  <c r="AB141" i="45"/>
  <c r="AA141" i="45"/>
  <c r="Z141" i="45"/>
  <c r="AC140" i="45"/>
  <c r="AB140" i="45"/>
  <c r="AA140" i="45"/>
  <c r="Z140" i="45"/>
  <c r="AC139" i="45"/>
  <c r="AB139" i="45"/>
  <c r="AA139" i="45"/>
  <c r="Z139" i="45"/>
  <c r="AC138" i="45"/>
  <c r="AB138" i="45"/>
  <c r="AA138" i="45"/>
  <c r="Z138" i="45"/>
  <c r="AC137" i="45"/>
  <c r="AB137" i="45"/>
  <c r="AA137" i="45"/>
  <c r="Z137" i="45"/>
  <c r="AC136" i="45"/>
  <c r="AB136" i="45"/>
  <c r="AA136" i="45"/>
  <c r="Z136" i="45"/>
  <c r="AC135" i="45"/>
  <c r="AB135" i="45"/>
  <c r="AA135" i="45"/>
  <c r="Z135" i="45"/>
  <c r="AC134" i="45"/>
  <c r="AB134" i="45"/>
  <c r="AA134" i="45"/>
  <c r="Z134" i="45"/>
  <c r="AC133" i="45"/>
  <c r="AB133" i="45"/>
  <c r="AA133" i="45"/>
  <c r="Z133" i="45"/>
  <c r="AC132" i="45"/>
  <c r="AB132" i="45"/>
  <c r="AA132" i="45"/>
  <c r="Z132" i="45"/>
  <c r="AC131" i="45"/>
  <c r="AB131" i="45"/>
  <c r="AA131" i="45"/>
  <c r="Z131" i="45"/>
  <c r="AC130" i="45"/>
  <c r="AB130" i="45"/>
  <c r="AA130" i="45"/>
  <c r="Z130" i="45"/>
  <c r="AC129" i="45"/>
  <c r="AB129" i="45"/>
  <c r="AA129" i="45"/>
  <c r="Z129" i="45"/>
  <c r="AC128" i="45"/>
  <c r="AB128" i="45"/>
  <c r="AA128" i="45"/>
  <c r="Z128" i="45"/>
  <c r="AC127" i="45"/>
  <c r="AB127" i="45"/>
  <c r="AA127" i="45"/>
  <c r="Z127" i="45"/>
  <c r="AC126" i="45"/>
  <c r="AB126" i="45"/>
  <c r="AA126" i="45"/>
  <c r="Z126" i="45"/>
  <c r="AC125" i="45"/>
  <c r="AB125" i="45"/>
  <c r="AA125" i="45"/>
  <c r="Z125" i="45"/>
  <c r="AC124" i="45"/>
  <c r="AB124" i="45"/>
  <c r="AA124" i="45"/>
  <c r="Z124" i="45"/>
  <c r="AC123" i="45"/>
  <c r="AB123" i="45"/>
  <c r="AA123" i="45"/>
  <c r="Z123" i="45"/>
  <c r="AC122" i="45"/>
  <c r="AB122" i="45"/>
  <c r="AA122" i="45"/>
  <c r="Z122" i="45"/>
  <c r="AC121" i="45"/>
  <c r="AB121" i="45"/>
  <c r="AA121" i="45"/>
  <c r="Z121" i="45"/>
  <c r="AC120" i="45"/>
  <c r="AB120" i="45"/>
  <c r="AA120" i="45"/>
  <c r="Z120" i="45"/>
  <c r="AC119" i="45"/>
  <c r="AB119" i="45"/>
  <c r="AA119" i="45"/>
  <c r="Z119" i="45"/>
  <c r="AC118" i="45"/>
  <c r="AB118" i="45"/>
  <c r="AA118" i="45"/>
  <c r="Z118" i="45"/>
  <c r="AC117" i="45"/>
  <c r="AB117" i="45"/>
  <c r="AA117" i="45"/>
  <c r="Z117" i="45"/>
  <c r="AC116" i="45"/>
  <c r="AB116" i="45"/>
  <c r="AA116" i="45"/>
  <c r="Z116" i="45"/>
  <c r="AC115" i="45"/>
  <c r="AB115" i="45"/>
  <c r="AA115" i="45"/>
  <c r="Z115" i="45"/>
  <c r="AC114" i="45"/>
  <c r="AB114" i="45"/>
  <c r="AA114" i="45"/>
  <c r="Z114" i="45"/>
  <c r="AC113" i="45"/>
  <c r="AB113" i="45"/>
  <c r="AA113" i="45"/>
  <c r="Z113" i="45"/>
  <c r="AC112" i="45"/>
  <c r="AB112" i="45"/>
  <c r="AA112" i="45"/>
  <c r="Z112" i="45"/>
  <c r="AC111" i="45"/>
  <c r="AB111" i="45"/>
  <c r="AA111" i="45"/>
  <c r="Z111" i="45"/>
  <c r="AC110" i="45"/>
  <c r="AB110" i="45"/>
  <c r="AA110" i="45"/>
  <c r="Z110" i="45"/>
  <c r="AC109" i="45"/>
  <c r="AB109" i="45"/>
  <c r="AA109" i="45"/>
  <c r="Z109" i="45"/>
  <c r="AC107" i="45"/>
  <c r="AB107" i="45"/>
  <c r="AA107" i="45"/>
  <c r="Z107" i="45"/>
  <c r="AC106" i="45"/>
  <c r="AB106" i="45"/>
  <c r="AA106" i="45"/>
  <c r="Z106" i="45"/>
  <c r="AC105" i="45"/>
  <c r="AB105" i="45"/>
  <c r="AA105" i="45"/>
  <c r="Z105" i="45"/>
  <c r="AC104" i="45"/>
  <c r="AB104" i="45"/>
  <c r="AA104" i="45"/>
  <c r="Z104" i="45"/>
  <c r="AC103" i="45"/>
  <c r="AB103" i="45"/>
  <c r="AA103" i="45"/>
  <c r="Z103" i="45"/>
  <c r="AC102" i="45"/>
  <c r="AB102" i="45"/>
  <c r="AA102" i="45"/>
  <c r="Z102" i="45"/>
  <c r="AC101" i="45"/>
  <c r="AB101" i="45"/>
  <c r="AA101" i="45"/>
  <c r="Z101" i="45"/>
  <c r="AC100" i="45"/>
  <c r="AB100" i="45"/>
  <c r="AA100" i="45"/>
  <c r="Z100" i="45"/>
  <c r="AC99" i="45"/>
  <c r="AB99" i="45"/>
  <c r="AA99" i="45"/>
  <c r="Z99" i="45"/>
  <c r="AC98" i="45"/>
  <c r="AB98" i="45"/>
  <c r="AA98" i="45"/>
  <c r="Z98" i="45"/>
  <c r="AC97" i="45"/>
  <c r="AB97" i="45"/>
  <c r="AA97" i="45"/>
  <c r="Z97" i="45"/>
  <c r="AC96" i="45"/>
  <c r="AB96" i="45"/>
  <c r="AA96" i="45"/>
  <c r="Z96" i="45"/>
  <c r="AC95" i="45"/>
  <c r="AB95" i="45"/>
  <c r="AA95" i="45"/>
  <c r="Z95" i="45"/>
  <c r="AC94" i="45"/>
  <c r="AB94" i="45"/>
  <c r="AA94" i="45"/>
  <c r="Z94" i="45"/>
  <c r="AC93" i="45"/>
  <c r="AB93" i="45"/>
  <c r="AA93" i="45"/>
  <c r="Z93" i="45"/>
  <c r="AC92" i="45"/>
  <c r="AB92" i="45"/>
  <c r="AA92" i="45"/>
  <c r="Z92" i="45"/>
  <c r="AC91" i="45"/>
  <c r="AB91" i="45"/>
  <c r="AA91" i="45"/>
  <c r="Z91" i="45"/>
  <c r="AC90" i="45"/>
  <c r="AB90" i="45"/>
  <c r="AA90" i="45"/>
  <c r="Z90" i="45"/>
  <c r="AC89" i="45"/>
  <c r="AB89" i="45"/>
  <c r="AA89" i="45"/>
  <c r="Z89" i="45"/>
  <c r="AC88" i="45"/>
  <c r="AB88" i="45"/>
  <c r="AA88" i="45"/>
  <c r="Z88" i="45"/>
  <c r="AC87" i="45"/>
  <c r="AB87" i="45"/>
  <c r="AA87" i="45"/>
  <c r="Z87" i="45"/>
  <c r="AC86" i="45"/>
  <c r="AB86" i="45"/>
  <c r="AA86" i="45"/>
  <c r="Z86" i="45"/>
  <c r="AC85" i="45"/>
  <c r="AC152" i="45" s="1"/>
  <c r="AB85" i="45"/>
  <c r="AB152" i="45" s="1"/>
  <c r="AA85" i="45"/>
  <c r="AA152" i="45" s="1"/>
  <c r="Z85" i="45"/>
  <c r="Z152" i="45" s="1"/>
  <c r="Y85" i="45"/>
  <c r="AC82" i="45"/>
  <c r="AB82" i="45"/>
  <c r="AA82" i="45"/>
  <c r="Z82" i="45"/>
  <c r="AC80" i="45"/>
  <c r="AB80" i="45"/>
  <c r="AA80" i="45"/>
  <c r="Z80" i="45"/>
  <c r="AC78" i="45"/>
  <c r="AB78" i="45"/>
  <c r="AA78" i="45"/>
  <c r="Z78" i="45"/>
  <c r="AC77" i="45"/>
  <c r="AB77" i="45"/>
  <c r="AA77" i="45"/>
  <c r="Z77" i="45"/>
  <c r="AC75" i="45"/>
  <c r="AB75" i="45"/>
  <c r="AA75" i="45"/>
  <c r="Z75" i="45"/>
  <c r="AC74" i="45"/>
  <c r="AB74" i="45"/>
  <c r="AA74" i="45"/>
  <c r="Z74" i="45"/>
  <c r="AC73" i="45"/>
  <c r="AB73" i="45"/>
  <c r="AA73" i="45"/>
  <c r="Z73" i="45"/>
  <c r="AC72" i="45"/>
  <c r="AB72" i="45"/>
  <c r="AA72" i="45"/>
  <c r="Z72" i="45"/>
  <c r="AC71" i="45"/>
  <c r="AB71" i="45"/>
  <c r="AA71" i="45"/>
  <c r="Z71" i="45"/>
  <c r="AC70" i="45"/>
  <c r="AB70" i="45"/>
  <c r="AA70" i="45"/>
  <c r="Z70" i="45"/>
  <c r="AC69" i="45"/>
  <c r="AB69" i="45"/>
  <c r="AA69" i="45"/>
  <c r="Z69" i="45"/>
  <c r="AC68" i="45"/>
  <c r="AB68" i="45"/>
  <c r="AA68" i="45"/>
  <c r="Z68" i="45"/>
  <c r="AC67" i="45"/>
  <c r="AB67" i="45"/>
  <c r="AA67" i="45"/>
  <c r="Z67" i="45"/>
  <c r="AC66" i="45"/>
  <c r="AB66" i="45"/>
  <c r="AA66" i="45"/>
  <c r="Z66" i="45"/>
  <c r="AC65" i="45"/>
  <c r="AB65" i="45"/>
  <c r="AA65" i="45"/>
  <c r="Z65" i="45"/>
  <c r="AC64" i="45"/>
  <c r="AB64" i="45"/>
  <c r="AA64" i="45"/>
  <c r="Z64" i="45"/>
  <c r="AC63" i="45"/>
  <c r="AB63" i="45"/>
  <c r="AA63" i="45"/>
  <c r="Z63" i="45"/>
  <c r="AC62" i="45"/>
  <c r="AB62" i="45"/>
  <c r="AA62" i="45"/>
  <c r="Z62" i="45"/>
  <c r="AC61" i="45"/>
  <c r="AB61" i="45"/>
  <c r="AA61" i="45"/>
  <c r="Z61" i="45"/>
  <c r="AC60" i="45"/>
  <c r="AB60" i="45"/>
  <c r="AA60" i="45"/>
  <c r="Z60" i="45"/>
  <c r="AC59" i="45"/>
  <c r="AB59" i="45"/>
  <c r="AA59" i="45"/>
  <c r="Z59" i="45"/>
  <c r="AC58" i="45"/>
  <c r="AB58" i="45"/>
  <c r="AA58" i="45"/>
  <c r="Z58" i="45"/>
  <c r="AC57" i="45"/>
  <c r="AB57" i="45"/>
  <c r="AA57" i="45"/>
  <c r="Z57" i="45"/>
  <c r="AC56" i="45"/>
  <c r="AB56" i="45"/>
  <c r="AA56" i="45"/>
  <c r="Z56" i="45"/>
  <c r="AC55" i="45"/>
  <c r="AB55" i="45"/>
  <c r="AA55" i="45"/>
  <c r="Z55" i="45"/>
  <c r="AC54" i="45"/>
  <c r="AB54" i="45"/>
  <c r="AA54" i="45"/>
  <c r="Z54" i="45"/>
  <c r="AC53" i="45"/>
  <c r="AB53" i="45"/>
  <c r="AA53" i="45"/>
  <c r="Z53" i="45"/>
  <c r="AC52" i="45"/>
  <c r="AB52" i="45"/>
  <c r="AA52" i="45"/>
  <c r="Z52" i="45"/>
  <c r="AC51" i="45"/>
  <c r="AB51" i="45"/>
  <c r="AA51" i="45"/>
  <c r="Z51" i="45"/>
  <c r="AC50" i="45"/>
  <c r="AB50" i="45"/>
  <c r="AA50" i="45"/>
  <c r="Z50" i="45"/>
  <c r="AC49" i="45"/>
  <c r="AB49" i="45"/>
  <c r="AA49" i="45"/>
  <c r="Z49" i="45"/>
  <c r="AC48" i="45"/>
  <c r="AB48" i="45"/>
  <c r="AA48" i="45"/>
  <c r="Z48" i="45"/>
  <c r="AC47" i="45"/>
  <c r="AB47" i="45"/>
  <c r="AA47" i="45"/>
  <c r="Z47" i="45"/>
  <c r="AC46" i="45"/>
  <c r="AB46" i="45"/>
  <c r="AA46" i="45"/>
  <c r="Z46" i="45"/>
  <c r="AC45" i="45"/>
  <c r="AB45" i="45"/>
  <c r="AA45" i="45"/>
  <c r="Z45" i="45"/>
  <c r="AC44" i="45"/>
  <c r="AB44" i="45"/>
  <c r="AA44" i="45"/>
  <c r="Z44" i="45"/>
  <c r="AC43" i="45"/>
  <c r="AB43" i="45"/>
  <c r="AA43" i="45"/>
  <c r="Z43" i="45"/>
  <c r="AC42" i="45"/>
  <c r="AB42" i="45"/>
  <c r="AA42" i="45"/>
  <c r="Z42" i="45"/>
  <c r="AC41" i="45"/>
  <c r="AB41" i="45"/>
  <c r="AA41" i="45"/>
  <c r="Z41" i="45"/>
  <c r="AC40" i="45"/>
  <c r="AB40" i="45"/>
  <c r="AA40" i="45"/>
  <c r="Z40" i="45"/>
  <c r="AC38" i="45"/>
  <c r="AB38" i="45"/>
  <c r="AA38" i="45"/>
  <c r="Z38" i="45"/>
  <c r="AC37" i="45"/>
  <c r="AB37" i="45"/>
  <c r="AA37" i="45"/>
  <c r="Z37" i="45"/>
  <c r="AC36" i="45"/>
  <c r="AB36" i="45"/>
  <c r="AA36" i="45"/>
  <c r="Z36" i="45"/>
  <c r="AC35" i="45"/>
  <c r="AB35" i="45"/>
  <c r="AA35" i="45"/>
  <c r="Z35" i="45"/>
  <c r="AC34" i="45"/>
  <c r="AB34" i="45"/>
  <c r="AA34" i="45"/>
  <c r="Z34" i="45"/>
  <c r="AC33" i="45"/>
  <c r="AB33" i="45"/>
  <c r="AA33" i="45"/>
  <c r="Z33" i="45"/>
  <c r="AC32" i="45"/>
  <c r="AB32" i="45"/>
  <c r="AA32" i="45"/>
  <c r="Z32" i="45"/>
  <c r="AC31" i="45"/>
  <c r="AB31" i="45"/>
  <c r="AA31" i="45"/>
  <c r="Z31" i="45"/>
  <c r="AC30" i="45"/>
  <c r="AB30" i="45"/>
  <c r="AA30" i="45"/>
  <c r="Z30" i="45"/>
  <c r="AC29" i="45"/>
  <c r="AB29" i="45"/>
  <c r="AA29" i="45"/>
  <c r="Z29" i="45"/>
  <c r="AC28" i="45"/>
  <c r="AB28" i="45"/>
  <c r="AA28" i="45"/>
  <c r="Z28" i="45"/>
  <c r="AC27" i="45"/>
  <c r="AB27" i="45"/>
  <c r="AA27" i="45"/>
  <c r="Z27" i="45"/>
  <c r="AC26" i="45"/>
  <c r="AB26" i="45"/>
  <c r="AA26" i="45"/>
  <c r="Z26" i="45"/>
  <c r="AC25" i="45"/>
  <c r="AB25" i="45"/>
  <c r="AA25" i="45"/>
  <c r="Z25" i="45"/>
  <c r="AC24" i="45"/>
  <c r="AB24" i="45"/>
  <c r="AA24" i="45"/>
  <c r="Z24" i="45"/>
  <c r="AC23" i="45"/>
  <c r="AB23" i="45"/>
  <c r="AA23" i="45"/>
  <c r="Z23" i="45"/>
  <c r="AC22" i="45"/>
  <c r="AB22" i="45"/>
  <c r="AA22" i="45"/>
  <c r="Z22" i="45"/>
  <c r="AC21" i="45"/>
  <c r="AB21" i="45"/>
  <c r="AA21" i="45"/>
  <c r="Z21" i="45"/>
  <c r="AC20" i="45"/>
  <c r="AB20" i="45"/>
  <c r="AA20" i="45"/>
  <c r="Z20" i="45"/>
  <c r="AC19" i="45"/>
  <c r="AB19" i="45"/>
  <c r="AA19" i="45"/>
  <c r="Z19" i="45"/>
  <c r="AC18" i="45"/>
  <c r="AB18" i="45"/>
  <c r="AA18" i="45"/>
  <c r="Z18" i="45"/>
  <c r="AC17" i="45"/>
  <c r="AB17" i="45"/>
  <c r="AA17" i="45"/>
  <c r="Z17" i="45"/>
  <c r="AC16" i="45"/>
  <c r="AB16" i="45"/>
  <c r="AA16" i="45"/>
  <c r="Z16" i="45"/>
  <c r="Z83" i="45" s="1"/>
  <c r="N82" i="45"/>
  <c r="M82" i="45"/>
  <c r="L82" i="45"/>
  <c r="K82" i="45"/>
  <c r="N80" i="45"/>
  <c r="M80" i="45"/>
  <c r="L80" i="45"/>
  <c r="K80" i="45"/>
  <c r="N78" i="45"/>
  <c r="M78" i="45"/>
  <c r="L78" i="45"/>
  <c r="K78" i="45"/>
  <c r="N77" i="45"/>
  <c r="M77" i="45"/>
  <c r="L77" i="45"/>
  <c r="K77" i="45"/>
  <c r="N75" i="45"/>
  <c r="M75" i="45"/>
  <c r="L75" i="45"/>
  <c r="K75" i="45"/>
  <c r="N74" i="45"/>
  <c r="M74" i="45"/>
  <c r="L74" i="45"/>
  <c r="K74" i="45"/>
  <c r="N73" i="45"/>
  <c r="M73" i="45"/>
  <c r="L73" i="45"/>
  <c r="K73" i="45"/>
  <c r="N72" i="45"/>
  <c r="M72" i="45"/>
  <c r="L72" i="45"/>
  <c r="K72" i="45"/>
  <c r="N71" i="45"/>
  <c r="M71" i="45"/>
  <c r="L71" i="45"/>
  <c r="K71" i="45"/>
  <c r="N70" i="45"/>
  <c r="M70" i="45"/>
  <c r="L70" i="45"/>
  <c r="K70" i="45"/>
  <c r="N69" i="45"/>
  <c r="M69" i="45"/>
  <c r="L69" i="45"/>
  <c r="K69" i="45"/>
  <c r="N68" i="45"/>
  <c r="M68" i="45"/>
  <c r="L68" i="45"/>
  <c r="K68" i="45"/>
  <c r="N67" i="45"/>
  <c r="M67" i="45"/>
  <c r="L67" i="45"/>
  <c r="K67" i="45"/>
  <c r="N66" i="45"/>
  <c r="M66" i="45"/>
  <c r="L66" i="45"/>
  <c r="K66" i="45"/>
  <c r="N65" i="45"/>
  <c r="M65" i="45"/>
  <c r="L65" i="45"/>
  <c r="K65" i="45"/>
  <c r="N64" i="45"/>
  <c r="M64" i="45"/>
  <c r="L64" i="45"/>
  <c r="K64" i="45"/>
  <c r="N63" i="45"/>
  <c r="M63" i="45"/>
  <c r="L63" i="45"/>
  <c r="K63" i="45"/>
  <c r="N62" i="45"/>
  <c r="M62" i="45"/>
  <c r="L62" i="45"/>
  <c r="K62" i="45"/>
  <c r="N61" i="45"/>
  <c r="M61" i="45"/>
  <c r="L61" i="45"/>
  <c r="K61" i="45"/>
  <c r="N60" i="45"/>
  <c r="M60" i="45"/>
  <c r="L60" i="45"/>
  <c r="K60" i="45"/>
  <c r="N59" i="45"/>
  <c r="M59" i="45"/>
  <c r="L59" i="45"/>
  <c r="K59" i="45"/>
  <c r="N58" i="45"/>
  <c r="M58" i="45"/>
  <c r="L58" i="45"/>
  <c r="K58" i="45"/>
  <c r="N57" i="45"/>
  <c r="M57" i="45"/>
  <c r="L57" i="45"/>
  <c r="K57" i="45"/>
  <c r="N56" i="45"/>
  <c r="M56" i="45"/>
  <c r="L56" i="45"/>
  <c r="K56" i="45"/>
  <c r="N55" i="45"/>
  <c r="M55" i="45"/>
  <c r="L55" i="45"/>
  <c r="K55" i="45"/>
  <c r="N54" i="45"/>
  <c r="M54" i="45"/>
  <c r="L54" i="45"/>
  <c r="K54" i="45"/>
  <c r="N53" i="45"/>
  <c r="M53" i="45"/>
  <c r="L53" i="45"/>
  <c r="K53" i="45"/>
  <c r="N52" i="45"/>
  <c r="M52" i="45"/>
  <c r="L52" i="45"/>
  <c r="K52" i="45"/>
  <c r="N51" i="45"/>
  <c r="M51" i="45"/>
  <c r="L51" i="45"/>
  <c r="K51" i="45"/>
  <c r="N50" i="45"/>
  <c r="M50" i="45"/>
  <c r="L50" i="45"/>
  <c r="K50" i="45"/>
  <c r="N49" i="45"/>
  <c r="M49" i="45"/>
  <c r="L49" i="45"/>
  <c r="K49" i="45"/>
  <c r="N48" i="45"/>
  <c r="M48" i="45"/>
  <c r="L48" i="45"/>
  <c r="K48" i="45"/>
  <c r="N47" i="45"/>
  <c r="M47" i="45"/>
  <c r="L47" i="45"/>
  <c r="K47" i="45"/>
  <c r="N46" i="45"/>
  <c r="M46" i="45"/>
  <c r="L46" i="45"/>
  <c r="K46" i="45"/>
  <c r="N45" i="45"/>
  <c r="M45" i="45"/>
  <c r="L45" i="45"/>
  <c r="K45" i="45"/>
  <c r="N44" i="45"/>
  <c r="M44" i="45"/>
  <c r="L44" i="45"/>
  <c r="K44" i="45"/>
  <c r="N43" i="45"/>
  <c r="M43" i="45"/>
  <c r="L43" i="45"/>
  <c r="K43" i="45"/>
  <c r="N42" i="45"/>
  <c r="M42" i="45"/>
  <c r="L42" i="45"/>
  <c r="K42" i="45"/>
  <c r="N41" i="45"/>
  <c r="M41" i="45"/>
  <c r="L41" i="45"/>
  <c r="K41" i="45"/>
  <c r="N40" i="45"/>
  <c r="M40" i="45"/>
  <c r="L40" i="45"/>
  <c r="K40" i="45"/>
  <c r="N38" i="45"/>
  <c r="M38" i="45"/>
  <c r="L38" i="45"/>
  <c r="K38" i="45"/>
  <c r="N37" i="45"/>
  <c r="M37" i="45"/>
  <c r="L37" i="45"/>
  <c r="K37" i="45"/>
  <c r="N36" i="45"/>
  <c r="M36" i="45"/>
  <c r="L36" i="45"/>
  <c r="K36" i="45"/>
  <c r="N35" i="45"/>
  <c r="M35" i="45"/>
  <c r="L35" i="45"/>
  <c r="K35" i="45"/>
  <c r="N34" i="45"/>
  <c r="M34" i="45"/>
  <c r="L34" i="45"/>
  <c r="K34" i="45"/>
  <c r="N33" i="45"/>
  <c r="M33" i="45"/>
  <c r="L33" i="45"/>
  <c r="K33" i="45"/>
  <c r="N32" i="45"/>
  <c r="M32" i="45"/>
  <c r="L32" i="45"/>
  <c r="K32" i="45"/>
  <c r="N31" i="45"/>
  <c r="M31" i="45"/>
  <c r="L31" i="45"/>
  <c r="K31" i="45"/>
  <c r="N30" i="45"/>
  <c r="M30" i="45"/>
  <c r="L30" i="45"/>
  <c r="K30" i="45"/>
  <c r="N29" i="45"/>
  <c r="M29" i="45"/>
  <c r="L29" i="45"/>
  <c r="K29" i="45"/>
  <c r="N28" i="45"/>
  <c r="M28" i="45"/>
  <c r="L28" i="45"/>
  <c r="K28" i="45"/>
  <c r="N27" i="45"/>
  <c r="M27" i="45"/>
  <c r="L27" i="45"/>
  <c r="K27" i="45"/>
  <c r="N26" i="45"/>
  <c r="M26" i="45"/>
  <c r="L26" i="45"/>
  <c r="K26" i="45"/>
  <c r="N25" i="45"/>
  <c r="M25" i="45"/>
  <c r="L25" i="45"/>
  <c r="K25" i="45"/>
  <c r="N24" i="45"/>
  <c r="M24" i="45"/>
  <c r="L24" i="45"/>
  <c r="K24" i="45"/>
  <c r="N23" i="45"/>
  <c r="M23" i="45"/>
  <c r="L23" i="45"/>
  <c r="K23" i="45"/>
  <c r="N22" i="45"/>
  <c r="M22" i="45"/>
  <c r="L22" i="45"/>
  <c r="K22" i="45"/>
  <c r="N21" i="45"/>
  <c r="M21" i="45"/>
  <c r="L21" i="45"/>
  <c r="K21" i="45"/>
  <c r="N20" i="45"/>
  <c r="M20" i="45"/>
  <c r="L20" i="45"/>
  <c r="K20" i="45"/>
  <c r="N19" i="45"/>
  <c r="M19" i="45"/>
  <c r="L19" i="45"/>
  <c r="K19" i="45"/>
  <c r="N18" i="45"/>
  <c r="M18" i="45"/>
  <c r="L18" i="45"/>
  <c r="K18" i="45"/>
  <c r="N17" i="45"/>
  <c r="M17" i="45"/>
  <c r="L17" i="45"/>
  <c r="K17" i="45"/>
  <c r="N16" i="45"/>
  <c r="M16" i="45"/>
  <c r="M83" i="45" s="1"/>
  <c r="L16" i="45"/>
  <c r="K16" i="45"/>
  <c r="AC83" i="45" l="1"/>
  <c r="P83" i="45"/>
  <c r="Z37" i="55"/>
  <c r="J32" i="55"/>
  <c r="J37" i="55" s="1"/>
  <c r="Z30" i="55"/>
  <c r="J25" i="55"/>
  <c r="J30" i="55" s="1"/>
  <c r="AA83" i="45"/>
  <c r="K83" i="45"/>
  <c r="L83" i="45"/>
  <c r="N83" i="45"/>
  <c r="AB83" i="45"/>
  <c r="AK17" i="35" l="1"/>
  <c r="AJ17" i="35"/>
  <c r="AI17" i="35"/>
  <c r="AH17" i="35"/>
  <c r="AG17" i="35"/>
  <c r="AF17" i="35"/>
  <c r="AD17" i="35"/>
  <c r="AC17" i="35"/>
  <c r="AB17" i="35"/>
  <c r="AA17" i="35"/>
  <c r="Z17" i="35"/>
  <c r="Y17" i="35"/>
  <c r="X17" i="35"/>
  <c r="W17" i="35"/>
  <c r="V17" i="35"/>
  <c r="U17" i="35"/>
  <c r="T17" i="35"/>
  <c r="S17" i="35"/>
  <c r="R17" i="35"/>
  <c r="Q17" i="35"/>
  <c r="P17" i="35"/>
  <c r="O17" i="35"/>
  <c r="N14" i="35"/>
  <c r="K20" i="55" s="1"/>
  <c r="J20" i="55" s="1"/>
  <c r="AE12" i="35"/>
  <c r="Z18" i="55" s="1"/>
  <c r="Z23" i="55" s="1"/>
  <c r="N12" i="35"/>
  <c r="K18" i="55" s="1"/>
  <c r="N13" i="35"/>
  <c r="K13" i="35" l="1"/>
  <c r="K19" i="55"/>
  <c r="J19" i="55" s="1"/>
  <c r="J18" i="55"/>
  <c r="AE17" i="35"/>
  <c r="K12" i="35"/>
  <c r="H12" i="35" s="1"/>
  <c r="H13" i="35"/>
  <c r="K14" i="35"/>
  <c r="H14" i="35" s="1"/>
  <c r="AD102" i="45" l="1"/>
  <c r="X102" i="45"/>
  <c r="W102" i="45"/>
  <c r="V102" i="45"/>
  <c r="U102" i="45"/>
  <c r="T102" i="45"/>
  <c r="S102" i="45"/>
  <c r="R102" i="45"/>
  <c r="Q102" i="45"/>
  <c r="O102" i="45"/>
  <c r="AF11" i="8" l="1"/>
  <c r="Y16" i="45" s="1"/>
  <c r="AD218" i="45" l="1"/>
  <c r="X218" i="45"/>
  <c r="W218" i="45"/>
  <c r="V218" i="45"/>
  <c r="U218" i="45"/>
  <c r="T218" i="45"/>
  <c r="S218" i="45"/>
  <c r="R218" i="45"/>
  <c r="Q218" i="45"/>
  <c r="O218" i="45"/>
  <c r="AD216" i="45"/>
  <c r="X216" i="45"/>
  <c r="W216" i="45"/>
  <c r="V216" i="45"/>
  <c r="U216" i="45"/>
  <c r="T216" i="45"/>
  <c r="S216" i="45"/>
  <c r="R216" i="45"/>
  <c r="Q216" i="45"/>
  <c r="O216" i="45"/>
  <c r="AD215" i="45"/>
  <c r="X215" i="45"/>
  <c r="W215" i="45"/>
  <c r="V215" i="45"/>
  <c r="U215" i="45"/>
  <c r="T215" i="45"/>
  <c r="S215" i="45"/>
  <c r="R215" i="45"/>
  <c r="Q215" i="45"/>
  <c r="O215" i="45"/>
  <c r="AD213" i="45"/>
  <c r="X213" i="45"/>
  <c r="W213" i="45"/>
  <c r="V213" i="45"/>
  <c r="U213" i="45"/>
  <c r="T213" i="45"/>
  <c r="S213" i="45"/>
  <c r="R213" i="45"/>
  <c r="Q213" i="45"/>
  <c r="O213" i="45"/>
  <c r="AD212" i="45"/>
  <c r="X212" i="45"/>
  <c r="W212" i="45"/>
  <c r="V212" i="45"/>
  <c r="U212" i="45"/>
  <c r="T212" i="45"/>
  <c r="S212" i="45"/>
  <c r="R212" i="45"/>
  <c r="Q212" i="45"/>
  <c r="O212" i="45"/>
  <c r="AD211" i="45"/>
  <c r="X211" i="45"/>
  <c r="W211" i="45"/>
  <c r="V211" i="45"/>
  <c r="U211" i="45"/>
  <c r="T211" i="45"/>
  <c r="S211" i="45"/>
  <c r="R211" i="45"/>
  <c r="Q211" i="45"/>
  <c r="O211" i="45"/>
  <c r="AD210" i="45"/>
  <c r="X210" i="45"/>
  <c r="W210" i="45"/>
  <c r="V210" i="45"/>
  <c r="U210" i="45"/>
  <c r="T210" i="45"/>
  <c r="S210" i="45"/>
  <c r="R210" i="45"/>
  <c r="Q210" i="45"/>
  <c r="O210" i="45"/>
  <c r="AD209" i="45"/>
  <c r="X209" i="45"/>
  <c r="W209" i="45"/>
  <c r="V209" i="45"/>
  <c r="U209" i="45"/>
  <c r="T209" i="45"/>
  <c r="S209" i="45"/>
  <c r="R209" i="45"/>
  <c r="Q209" i="45"/>
  <c r="O209" i="45"/>
  <c r="AD208" i="45"/>
  <c r="X208" i="45"/>
  <c r="W208" i="45"/>
  <c r="V208" i="45"/>
  <c r="U208" i="45"/>
  <c r="T208" i="45"/>
  <c r="S208" i="45"/>
  <c r="R208" i="45"/>
  <c r="Q208" i="45"/>
  <c r="O208" i="45"/>
  <c r="AD207" i="45"/>
  <c r="X207" i="45"/>
  <c r="W207" i="45"/>
  <c r="V207" i="45"/>
  <c r="U207" i="45"/>
  <c r="T207" i="45"/>
  <c r="S207" i="45"/>
  <c r="R207" i="45"/>
  <c r="Q207" i="45"/>
  <c r="O207" i="45"/>
  <c r="AD206" i="45"/>
  <c r="X206" i="45"/>
  <c r="W206" i="45"/>
  <c r="V206" i="45"/>
  <c r="U206" i="45"/>
  <c r="T206" i="45"/>
  <c r="S206" i="45"/>
  <c r="R206" i="45"/>
  <c r="Q206" i="45"/>
  <c r="O206" i="45"/>
  <c r="AD205" i="45"/>
  <c r="X205" i="45"/>
  <c r="W205" i="45"/>
  <c r="V205" i="45"/>
  <c r="U205" i="45"/>
  <c r="T205" i="45"/>
  <c r="S205" i="45"/>
  <c r="R205" i="45"/>
  <c r="Q205" i="45"/>
  <c r="O205" i="45"/>
  <c r="AD204" i="45"/>
  <c r="X204" i="45"/>
  <c r="W204" i="45"/>
  <c r="V204" i="45"/>
  <c r="U204" i="45"/>
  <c r="T204" i="45"/>
  <c r="S204" i="45"/>
  <c r="R204" i="45"/>
  <c r="Q204" i="45"/>
  <c r="O204" i="45"/>
  <c r="AD203" i="45"/>
  <c r="X203" i="45"/>
  <c r="W203" i="45"/>
  <c r="V203" i="45"/>
  <c r="U203" i="45"/>
  <c r="T203" i="45"/>
  <c r="S203" i="45"/>
  <c r="R203" i="45"/>
  <c r="Q203" i="45"/>
  <c r="O203" i="45"/>
  <c r="AD202" i="45"/>
  <c r="X202" i="45"/>
  <c r="W202" i="45"/>
  <c r="V202" i="45"/>
  <c r="U202" i="45"/>
  <c r="T202" i="45"/>
  <c r="S202" i="45"/>
  <c r="R202" i="45"/>
  <c r="Q202" i="45"/>
  <c r="O202" i="45"/>
  <c r="AD201" i="45"/>
  <c r="X201" i="45"/>
  <c r="W201" i="45"/>
  <c r="V201" i="45"/>
  <c r="U201" i="45"/>
  <c r="T201" i="45"/>
  <c r="S201" i="45"/>
  <c r="R201" i="45"/>
  <c r="Q201" i="45"/>
  <c r="O201" i="45"/>
  <c r="AD200" i="45"/>
  <c r="X200" i="45"/>
  <c r="W200" i="45"/>
  <c r="V200" i="45"/>
  <c r="U200" i="45"/>
  <c r="T200" i="45"/>
  <c r="S200" i="45"/>
  <c r="R200" i="45"/>
  <c r="Q200" i="45"/>
  <c r="O200" i="45"/>
  <c r="AD199" i="45"/>
  <c r="X199" i="45"/>
  <c r="W199" i="45"/>
  <c r="V199" i="45"/>
  <c r="U199" i="45"/>
  <c r="T199" i="45"/>
  <c r="S199" i="45"/>
  <c r="R199" i="45"/>
  <c r="Q199" i="45"/>
  <c r="O199" i="45"/>
  <c r="AD198" i="45"/>
  <c r="X198" i="45"/>
  <c r="W198" i="45"/>
  <c r="V198" i="45"/>
  <c r="U198" i="45"/>
  <c r="T198" i="45"/>
  <c r="S198" i="45"/>
  <c r="R198" i="45"/>
  <c r="Q198" i="45"/>
  <c r="O198" i="45"/>
  <c r="AD197" i="45"/>
  <c r="X197" i="45"/>
  <c r="W197" i="45"/>
  <c r="V197" i="45"/>
  <c r="U197" i="45"/>
  <c r="T197" i="45"/>
  <c r="S197" i="45"/>
  <c r="R197" i="45"/>
  <c r="Q197" i="45"/>
  <c r="O197" i="45"/>
  <c r="AD196" i="45"/>
  <c r="X196" i="45"/>
  <c r="W196" i="45"/>
  <c r="V196" i="45"/>
  <c r="U196" i="45"/>
  <c r="T196" i="45"/>
  <c r="S196" i="45"/>
  <c r="R196" i="45"/>
  <c r="Q196" i="45"/>
  <c r="O196" i="45"/>
  <c r="AD195" i="45"/>
  <c r="X195" i="45"/>
  <c r="W195" i="45"/>
  <c r="V195" i="45"/>
  <c r="U195" i="45"/>
  <c r="T195" i="45"/>
  <c r="S195" i="45"/>
  <c r="R195" i="45"/>
  <c r="Q195" i="45"/>
  <c r="O195" i="45"/>
  <c r="AD194" i="45"/>
  <c r="X194" i="45"/>
  <c r="W194" i="45"/>
  <c r="V194" i="45"/>
  <c r="U194" i="45"/>
  <c r="T194" i="45"/>
  <c r="S194" i="45"/>
  <c r="R194" i="45"/>
  <c r="Q194" i="45"/>
  <c r="O194" i="45"/>
  <c r="AD193" i="45"/>
  <c r="X193" i="45"/>
  <c r="W193" i="45"/>
  <c r="V193" i="45"/>
  <c r="U193" i="45"/>
  <c r="T193" i="45"/>
  <c r="S193" i="45"/>
  <c r="R193" i="45"/>
  <c r="Q193" i="45"/>
  <c r="O193" i="45"/>
  <c r="AD192" i="45"/>
  <c r="X192" i="45"/>
  <c r="W192" i="45"/>
  <c r="V192" i="45"/>
  <c r="U192" i="45"/>
  <c r="T192" i="45"/>
  <c r="S192" i="45"/>
  <c r="R192" i="45"/>
  <c r="Q192" i="45"/>
  <c r="O192" i="45"/>
  <c r="AD191" i="45"/>
  <c r="X191" i="45"/>
  <c r="W191" i="45"/>
  <c r="V191" i="45"/>
  <c r="U191" i="45"/>
  <c r="T191" i="45"/>
  <c r="S191" i="45"/>
  <c r="R191" i="45"/>
  <c r="Q191" i="45"/>
  <c r="O191" i="45"/>
  <c r="AD190" i="45"/>
  <c r="X190" i="45"/>
  <c r="W190" i="45"/>
  <c r="V190" i="45"/>
  <c r="U190" i="45"/>
  <c r="T190" i="45"/>
  <c r="S190" i="45"/>
  <c r="R190" i="45"/>
  <c r="Q190" i="45"/>
  <c r="O190" i="45"/>
  <c r="AD189" i="45"/>
  <c r="X189" i="45"/>
  <c r="W189" i="45"/>
  <c r="V189" i="45"/>
  <c r="U189" i="45"/>
  <c r="T189" i="45"/>
  <c r="S189" i="45"/>
  <c r="R189" i="45"/>
  <c r="Q189" i="45"/>
  <c r="O189" i="45"/>
  <c r="AD188" i="45"/>
  <c r="X188" i="45"/>
  <c r="W188" i="45"/>
  <c r="V188" i="45"/>
  <c r="U188" i="45"/>
  <c r="T188" i="45"/>
  <c r="S188" i="45"/>
  <c r="R188" i="45"/>
  <c r="Q188" i="45"/>
  <c r="O188" i="45"/>
  <c r="AD187" i="45"/>
  <c r="X187" i="45"/>
  <c r="W187" i="45"/>
  <c r="V187" i="45"/>
  <c r="U187" i="45"/>
  <c r="T187" i="45"/>
  <c r="S187" i="45"/>
  <c r="R187" i="45"/>
  <c r="Q187" i="45"/>
  <c r="O187" i="45"/>
  <c r="AD186" i="45"/>
  <c r="X186" i="45"/>
  <c r="W186" i="45"/>
  <c r="V186" i="45"/>
  <c r="U186" i="45"/>
  <c r="T186" i="45"/>
  <c r="S186" i="45"/>
  <c r="R186" i="45"/>
  <c r="Q186" i="45"/>
  <c r="O186" i="45"/>
  <c r="AD185" i="45"/>
  <c r="X185" i="45"/>
  <c r="W185" i="45"/>
  <c r="V185" i="45"/>
  <c r="U185" i="45"/>
  <c r="T185" i="45"/>
  <c r="S185" i="45"/>
  <c r="R185" i="45"/>
  <c r="Q185" i="45"/>
  <c r="O185" i="45"/>
  <c r="AD184" i="45"/>
  <c r="X184" i="45"/>
  <c r="W184" i="45"/>
  <c r="V184" i="45"/>
  <c r="U184" i="45"/>
  <c r="T184" i="45"/>
  <c r="S184" i="45"/>
  <c r="R184" i="45"/>
  <c r="Q184" i="45"/>
  <c r="O184" i="45"/>
  <c r="AD183" i="45"/>
  <c r="X183" i="45"/>
  <c r="W183" i="45"/>
  <c r="V183" i="45"/>
  <c r="U183" i="45"/>
  <c r="T183" i="45"/>
  <c r="S183" i="45"/>
  <c r="R183" i="45"/>
  <c r="Q183" i="45"/>
  <c r="O183" i="45"/>
  <c r="AD182" i="45"/>
  <c r="X182" i="45"/>
  <c r="W182" i="45"/>
  <c r="V182" i="45"/>
  <c r="U182" i="45"/>
  <c r="T182" i="45"/>
  <c r="S182" i="45"/>
  <c r="R182" i="45"/>
  <c r="Q182" i="45"/>
  <c r="O182" i="45"/>
  <c r="AD181" i="45"/>
  <c r="X181" i="45"/>
  <c r="W181" i="45"/>
  <c r="V181" i="45"/>
  <c r="U181" i="45"/>
  <c r="T181" i="45"/>
  <c r="S181" i="45"/>
  <c r="R181" i="45"/>
  <c r="Q181" i="45"/>
  <c r="O181" i="45"/>
  <c r="AD180" i="45"/>
  <c r="X180" i="45"/>
  <c r="W180" i="45"/>
  <c r="V180" i="45"/>
  <c r="U180" i="45"/>
  <c r="T180" i="45"/>
  <c r="S180" i="45"/>
  <c r="R180" i="45"/>
  <c r="Q180" i="45"/>
  <c r="O180" i="45"/>
  <c r="AD179" i="45"/>
  <c r="X179" i="45"/>
  <c r="W179" i="45"/>
  <c r="V179" i="45"/>
  <c r="U179" i="45"/>
  <c r="T179" i="45"/>
  <c r="S179" i="45"/>
  <c r="R179" i="45"/>
  <c r="Q179" i="45"/>
  <c r="O179" i="45"/>
  <c r="AD178" i="45"/>
  <c r="X178" i="45"/>
  <c r="W178" i="45"/>
  <c r="V178" i="45"/>
  <c r="U178" i="45"/>
  <c r="T178" i="45"/>
  <c r="S178" i="45"/>
  <c r="R178" i="45"/>
  <c r="Q178" i="45"/>
  <c r="O178" i="45"/>
  <c r="AD176" i="45"/>
  <c r="X176" i="45"/>
  <c r="W176" i="45"/>
  <c r="V176" i="45"/>
  <c r="U176" i="45"/>
  <c r="T176" i="45"/>
  <c r="S176" i="45"/>
  <c r="R176" i="45"/>
  <c r="Q176" i="45"/>
  <c r="O176" i="45"/>
  <c r="AD175" i="45"/>
  <c r="X175" i="45"/>
  <c r="W175" i="45"/>
  <c r="V175" i="45"/>
  <c r="U175" i="45"/>
  <c r="T175" i="45"/>
  <c r="S175" i="45"/>
  <c r="R175" i="45"/>
  <c r="Q175" i="45"/>
  <c r="O175" i="45"/>
  <c r="AD174" i="45"/>
  <c r="X174" i="45"/>
  <c r="W174" i="45"/>
  <c r="V174" i="45"/>
  <c r="U174" i="45"/>
  <c r="T174" i="45"/>
  <c r="S174" i="45"/>
  <c r="R174" i="45"/>
  <c r="Q174" i="45"/>
  <c r="O174" i="45"/>
  <c r="AD173" i="45"/>
  <c r="X173" i="45"/>
  <c r="W173" i="45"/>
  <c r="V173" i="45"/>
  <c r="U173" i="45"/>
  <c r="T173" i="45"/>
  <c r="S173" i="45"/>
  <c r="R173" i="45"/>
  <c r="Q173" i="45"/>
  <c r="O173" i="45"/>
  <c r="AD172" i="45"/>
  <c r="X172" i="45"/>
  <c r="W172" i="45"/>
  <c r="V172" i="45"/>
  <c r="U172" i="45"/>
  <c r="T172" i="45"/>
  <c r="S172" i="45"/>
  <c r="R172" i="45"/>
  <c r="Q172" i="45"/>
  <c r="O172" i="45"/>
  <c r="AD151" i="45"/>
  <c r="X151" i="45"/>
  <c r="W151" i="45"/>
  <c r="V151" i="45"/>
  <c r="U151" i="45"/>
  <c r="T151" i="45"/>
  <c r="S151" i="45"/>
  <c r="R151" i="45"/>
  <c r="Q151" i="45"/>
  <c r="O151" i="45"/>
  <c r="AD149" i="45"/>
  <c r="X149" i="45"/>
  <c r="W149" i="45"/>
  <c r="V149" i="45"/>
  <c r="U149" i="45"/>
  <c r="T149" i="45"/>
  <c r="S149" i="45"/>
  <c r="R149" i="45"/>
  <c r="Q149" i="45"/>
  <c r="O149" i="45"/>
  <c r="AD147" i="45"/>
  <c r="X147" i="45"/>
  <c r="W147" i="45"/>
  <c r="V147" i="45"/>
  <c r="U147" i="45"/>
  <c r="T147" i="45"/>
  <c r="S147" i="45"/>
  <c r="R147" i="45"/>
  <c r="Q147" i="45"/>
  <c r="O147" i="45"/>
  <c r="AD146" i="45"/>
  <c r="X146" i="45"/>
  <c r="W146" i="45"/>
  <c r="V146" i="45"/>
  <c r="U146" i="45"/>
  <c r="T146" i="45"/>
  <c r="S146" i="45"/>
  <c r="R146" i="45"/>
  <c r="Q146" i="45"/>
  <c r="O146" i="45"/>
  <c r="AD144" i="45"/>
  <c r="X144" i="45"/>
  <c r="W144" i="45"/>
  <c r="V144" i="45"/>
  <c r="U144" i="45"/>
  <c r="T144" i="45"/>
  <c r="S144" i="45"/>
  <c r="R144" i="45"/>
  <c r="Q144" i="45"/>
  <c r="O144" i="45"/>
  <c r="AD143" i="45"/>
  <c r="X143" i="45"/>
  <c r="W143" i="45"/>
  <c r="V143" i="45"/>
  <c r="U143" i="45"/>
  <c r="T143" i="45"/>
  <c r="S143" i="45"/>
  <c r="R143" i="45"/>
  <c r="Q143" i="45"/>
  <c r="O143" i="45"/>
  <c r="AD142" i="45"/>
  <c r="X142" i="45"/>
  <c r="W142" i="45"/>
  <c r="V142" i="45"/>
  <c r="U142" i="45"/>
  <c r="T142" i="45"/>
  <c r="S142" i="45"/>
  <c r="R142" i="45"/>
  <c r="Q142" i="45"/>
  <c r="O142" i="45"/>
  <c r="AD141" i="45"/>
  <c r="X141" i="45"/>
  <c r="W141" i="45"/>
  <c r="V141" i="45"/>
  <c r="U141" i="45"/>
  <c r="T141" i="45"/>
  <c r="S141" i="45"/>
  <c r="R141" i="45"/>
  <c r="Q141" i="45"/>
  <c r="O141" i="45"/>
  <c r="AD140" i="45"/>
  <c r="X140" i="45"/>
  <c r="W140" i="45"/>
  <c r="V140" i="45"/>
  <c r="U140" i="45"/>
  <c r="T140" i="45"/>
  <c r="S140" i="45"/>
  <c r="R140" i="45"/>
  <c r="Q140" i="45"/>
  <c r="O140" i="45"/>
  <c r="AD139" i="45"/>
  <c r="X139" i="45"/>
  <c r="W139" i="45"/>
  <c r="V139" i="45"/>
  <c r="U139" i="45"/>
  <c r="T139" i="45"/>
  <c r="S139" i="45"/>
  <c r="R139" i="45"/>
  <c r="Q139" i="45"/>
  <c r="O139" i="45"/>
  <c r="AD138" i="45"/>
  <c r="X138" i="45"/>
  <c r="W138" i="45"/>
  <c r="V138" i="45"/>
  <c r="U138" i="45"/>
  <c r="T138" i="45"/>
  <c r="S138" i="45"/>
  <c r="R138" i="45"/>
  <c r="Q138" i="45"/>
  <c r="O138" i="45"/>
  <c r="AD137" i="45"/>
  <c r="X137" i="45"/>
  <c r="W137" i="45"/>
  <c r="V137" i="45"/>
  <c r="U137" i="45"/>
  <c r="T137" i="45"/>
  <c r="S137" i="45"/>
  <c r="R137" i="45"/>
  <c r="Q137" i="45"/>
  <c r="O137" i="45"/>
  <c r="AD136" i="45"/>
  <c r="X136" i="45"/>
  <c r="W136" i="45"/>
  <c r="V136" i="45"/>
  <c r="U136" i="45"/>
  <c r="T136" i="45"/>
  <c r="S136" i="45"/>
  <c r="R136" i="45"/>
  <c r="Q136" i="45"/>
  <c r="O136" i="45"/>
  <c r="AD135" i="45"/>
  <c r="X135" i="45"/>
  <c r="W135" i="45"/>
  <c r="V135" i="45"/>
  <c r="U135" i="45"/>
  <c r="T135" i="45"/>
  <c r="S135" i="45"/>
  <c r="R135" i="45"/>
  <c r="Q135" i="45"/>
  <c r="O135" i="45"/>
  <c r="AD134" i="45"/>
  <c r="X134" i="45"/>
  <c r="W134" i="45"/>
  <c r="V134" i="45"/>
  <c r="U134" i="45"/>
  <c r="T134" i="45"/>
  <c r="S134" i="45"/>
  <c r="R134" i="45"/>
  <c r="Q134" i="45"/>
  <c r="O134" i="45"/>
  <c r="AD133" i="45"/>
  <c r="X133" i="45"/>
  <c r="W133" i="45"/>
  <c r="V133" i="45"/>
  <c r="U133" i="45"/>
  <c r="T133" i="45"/>
  <c r="S133" i="45"/>
  <c r="R133" i="45"/>
  <c r="Q133" i="45"/>
  <c r="O133" i="45"/>
  <c r="AD132" i="45"/>
  <c r="X132" i="45"/>
  <c r="W132" i="45"/>
  <c r="V132" i="45"/>
  <c r="U132" i="45"/>
  <c r="T132" i="45"/>
  <c r="S132" i="45"/>
  <c r="R132" i="45"/>
  <c r="Q132" i="45"/>
  <c r="O132" i="45"/>
  <c r="AD131" i="45"/>
  <c r="X131" i="45"/>
  <c r="W131" i="45"/>
  <c r="V131" i="45"/>
  <c r="U131" i="45"/>
  <c r="T131" i="45"/>
  <c r="S131" i="45"/>
  <c r="R131" i="45"/>
  <c r="Q131" i="45"/>
  <c r="O131" i="45"/>
  <c r="AD130" i="45"/>
  <c r="X130" i="45"/>
  <c r="W130" i="45"/>
  <c r="V130" i="45"/>
  <c r="U130" i="45"/>
  <c r="T130" i="45"/>
  <c r="S130" i="45"/>
  <c r="R130" i="45"/>
  <c r="Q130" i="45"/>
  <c r="O130" i="45"/>
  <c r="AD129" i="45"/>
  <c r="X129" i="45"/>
  <c r="W129" i="45"/>
  <c r="V129" i="45"/>
  <c r="U129" i="45"/>
  <c r="T129" i="45"/>
  <c r="S129" i="45"/>
  <c r="R129" i="45"/>
  <c r="Q129" i="45"/>
  <c r="O129" i="45"/>
  <c r="AD128" i="45"/>
  <c r="X128" i="45"/>
  <c r="W128" i="45"/>
  <c r="V128" i="45"/>
  <c r="U128" i="45"/>
  <c r="T128" i="45"/>
  <c r="S128" i="45"/>
  <c r="R128" i="45"/>
  <c r="Q128" i="45"/>
  <c r="O128" i="45"/>
  <c r="AD127" i="45"/>
  <c r="X127" i="45"/>
  <c r="W127" i="45"/>
  <c r="V127" i="45"/>
  <c r="U127" i="45"/>
  <c r="T127" i="45"/>
  <c r="S127" i="45"/>
  <c r="R127" i="45"/>
  <c r="Q127" i="45"/>
  <c r="O127" i="45"/>
  <c r="AD126" i="45"/>
  <c r="X126" i="45"/>
  <c r="W126" i="45"/>
  <c r="V126" i="45"/>
  <c r="U126" i="45"/>
  <c r="T126" i="45"/>
  <c r="S126" i="45"/>
  <c r="R126" i="45"/>
  <c r="Q126" i="45"/>
  <c r="O126" i="45"/>
  <c r="AD125" i="45"/>
  <c r="X125" i="45"/>
  <c r="W125" i="45"/>
  <c r="V125" i="45"/>
  <c r="U125" i="45"/>
  <c r="T125" i="45"/>
  <c r="S125" i="45"/>
  <c r="R125" i="45"/>
  <c r="Q125" i="45"/>
  <c r="O125" i="45"/>
  <c r="AD124" i="45"/>
  <c r="X124" i="45"/>
  <c r="W124" i="45"/>
  <c r="V124" i="45"/>
  <c r="U124" i="45"/>
  <c r="T124" i="45"/>
  <c r="S124" i="45"/>
  <c r="R124" i="45"/>
  <c r="Q124" i="45"/>
  <c r="O124" i="45"/>
  <c r="AD123" i="45"/>
  <c r="X123" i="45"/>
  <c r="W123" i="45"/>
  <c r="V123" i="45"/>
  <c r="U123" i="45"/>
  <c r="T123" i="45"/>
  <c r="S123" i="45"/>
  <c r="R123" i="45"/>
  <c r="Q123" i="45"/>
  <c r="O123" i="45"/>
  <c r="AD122" i="45"/>
  <c r="X122" i="45"/>
  <c r="W122" i="45"/>
  <c r="V122" i="45"/>
  <c r="U122" i="45"/>
  <c r="T122" i="45"/>
  <c r="S122" i="45"/>
  <c r="R122" i="45"/>
  <c r="Q122" i="45"/>
  <c r="O122" i="45"/>
  <c r="AD121" i="45"/>
  <c r="X121" i="45"/>
  <c r="W121" i="45"/>
  <c r="V121" i="45"/>
  <c r="U121" i="45"/>
  <c r="T121" i="45"/>
  <c r="S121" i="45"/>
  <c r="R121" i="45"/>
  <c r="Q121" i="45"/>
  <c r="O121" i="45"/>
  <c r="AD120" i="45"/>
  <c r="X120" i="45"/>
  <c r="W120" i="45"/>
  <c r="V120" i="45"/>
  <c r="U120" i="45"/>
  <c r="T120" i="45"/>
  <c r="S120" i="45"/>
  <c r="R120" i="45"/>
  <c r="Q120" i="45"/>
  <c r="O120" i="45"/>
  <c r="AD119" i="45"/>
  <c r="X119" i="45"/>
  <c r="W119" i="45"/>
  <c r="V119" i="45"/>
  <c r="U119" i="45"/>
  <c r="T119" i="45"/>
  <c r="S119" i="45"/>
  <c r="R119" i="45"/>
  <c r="Q119" i="45"/>
  <c r="O119" i="45"/>
  <c r="AD118" i="45"/>
  <c r="X118" i="45"/>
  <c r="W118" i="45"/>
  <c r="V118" i="45"/>
  <c r="U118" i="45"/>
  <c r="T118" i="45"/>
  <c r="S118" i="45"/>
  <c r="R118" i="45"/>
  <c r="Q118" i="45"/>
  <c r="O118" i="45"/>
  <c r="AD117" i="45"/>
  <c r="X117" i="45"/>
  <c r="W117" i="45"/>
  <c r="V117" i="45"/>
  <c r="U117" i="45"/>
  <c r="T117" i="45"/>
  <c r="S117" i="45"/>
  <c r="R117" i="45"/>
  <c r="Q117" i="45"/>
  <c r="O117" i="45"/>
  <c r="AD116" i="45"/>
  <c r="X116" i="45"/>
  <c r="W116" i="45"/>
  <c r="V116" i="45"/>
  <c r="U116" i="45"/>
  <c r="T116" i="45"/>
  <c r="S116" i="45"/>
  <c r="R116" i="45"/>
  <c r="Q116" i="45"/>
  <c r="O116" i="45"/>
  <c r="AD115" i="45"/>
  <c r="X115" i="45"/>
  <c r="W115" i="45"/>
  <c r="V115" i="45"/>
  <c r="U115" i="45"/>
  <c r="T115" i="45"/>
  <c r="S115" i="45"/>
  <c r="R115" i="45"/>
  <c r="Q115" i="45"/>
  <c r="O115" i="45"/>
  <c r="AD114" i="45"/>
  <c r="X114" i="45"/>
  <c r="W114" i="45"/>
  <c r="V114" i="45"/>
  <c r="U114" i="45"/>
  <c r="T114" i="45"/>
  <c r="S114" i="45"/>
  <c r="R114" i="45"/>
  <c r="Q114" i="45"/>
  <c r="O114" i="45"/>
  <c r="AD113" i="45"/>
  <c r="X113" i="45"/>
  <c r="W113" i="45"/>
  <c r="V113" i="45"/>
  <c r="U113" i="45"/>
  <c r="T113" i="45"/>
  <c r="S113" i="45"/>
  <c r="R113" i="45"/>
  <c r="Q113" i="45"/>
  <c r="O113" i="45"/>
  <c r="AD112" i="45"/>
  <c r="X112" i="45"/>
  <c r="W112" i="45"/>
  <c r="V112" i="45"/>
  <c r="U112" i="45"/>
  <c r="T112" i="45"/>
  <c r="S112" i="45"/>
  <c r="R112" i="45"/>
  <c r="Q112" i="45"/>
  <c r="O112" i="45"/>
  <c r="AD111" i="45"/>
  <c r="X111" i="45"/>
  <c r="W111" i="45"/>
  <c r="V111" i="45"/>
  <c r="U111" i="45"/>
  <c r="T111" i="45"/>
  <c r="S111" i="45"/>
  <c r="R111" i="45"/>
  <c r="Q111" i="45"/>
  <c r="O111" i="45"/>
  <c r="AD110" i="45"/>
  <c r="X110" i="45"/>
  <c r="W110" i="45"/>
  <c r="V110" i="45"/>
  <c r="U110" i="45"/>
  <c r="T110" i="45"/>
  <c r="S110" i="45"/>
  <c r="R110" i="45"/>
  <c r="Q110" i="45"/>
  <c r="O110" i="45"/>
  <c r="AD109" i="45"/>
  <c r="X109" i="45"/>
  <c r="W109" i="45"/>
  <c r="V109" i="45"/>
  <c r="U109" i="45"/>
  <c r="T109" i="45"/>
  <c r="S109" i="45"/>
  <c r="R109" i="45"/>
  <c r="Q109" i="45"/>
  <c r="O109" i="45"/>
  <c r="AD107" i="45"/>
  <c r="X107" i="45"/>
  <c r="W107" i="45"/>
  <c r="V107" i="45"/>
  <c r="U107" i="45"/>
  <c r="T107" i="45"/>
  <c r="S107" i="45"/>
  <c r="R107" i="45"/>
  <c r="Q107" i="45"/>
  <c r="O107" i="45"/>
  <c r="AD106" i="45"/>
  <c r="X106" i="45"/>
  <c r="W106" i="45"/>
  <c r="V106" i="45"/>
  <c r="U106" i="45"/>
  <c r="T106" i="45"/>
  <c r="S106" i="45"/>
  <c r="R106" i="45"/>
  <c r="Q106" i="45"/>
  <c r="O106" i="45"/>
  <c r="AD105" i="45"/>
  <c r="X105" i="45"/>
  <c r="W105" i="45"/>
  <c r="V105" i="45"/>
  <c r="U105" i="45"/>
  <c r="T105" i="45"/>
  <c r="S105" i="45"/>
  <c r="R105" i="45"/>
  <c r="Q105" i="45"/>
  <c r="O105" i="45"/>
  <c r="AD104" i="45"/>
  <c r="X104" i="45"/>
  <c r="W104" i="45"/>
  <c r="V104" i="45"/>
  <c r="U104" i="45"/>
  <c r="T104" i="45"/>
  <c r="S104" i="45"/>
  <c r="R104" i="45"/>
  <c r="Q104" i="45"/>
  <c r="O104" i="45"/>
  <c r="AD103" i="45"/>
  <c r="X103" i="45"/>
  <c r="W103" i="45"/>
  <c r="V103" i="45"/>
  <c r="U103" i="45"/>
  <c r="T103" i="45"/>
  <c r="S103" i="45"/>
  <c r="R103" i="45"/>
  <c r="Q103" i="45"/>
  <c r="O103" i="45"/>
  <c r="AD82" i="45"/>
  <c r="X82" i="45"/>
  <c r="W82" i="45"/>
  <c r="V82" i="45"/>
  <c r="U82" i="45"/>
  <c r="T82" i="45"/>
  <c r="S82" i="45"/>
  <c r="R82" i="45"/>
  <c r="Q82" i="45"/>
  <c r="O82" i="45"/>
  <c r="AD80" i="45"/>
  <c r="X80" i="45"/>
  <c r="W80" i="45"/>
  <c r="V80" i="45"/>
  <c r="U80" i="45"/>
  <c r="T80" i="45"/>
  <c r="S80" i="45"/>
  <c r="R80" i="45"/>
  <c r="Q80" i="45"/>
  <c r="O80" i="45"/>
  <c r="AD78" i="45"/>
  <c r="X78" i="45"/>
  <c r="W78" i="45"/>
  <c r="V78" i="45"/>
  <c r="U78" i="45"/>
  <c r="T78" i="45"/>
  <c r="S78" i="45"/>
  <c r="R78" i="45"/>
  <c r="Q78" i="45"/>
  <c r="O78" i="45"/>
  <c r="AD77" i="45"/>
  <c r="X77" i="45"/>
  <c r="W77" i="45"/>
  <c r="V77" i="45"/>
  <c r="U77" i="45"/>
  <c r="T77" i="45"/>
  <c r="S77" i="45"/>
  <c r="R77" i="45"/>
  <c r="Q77" i="45"/>
  <c r="O77" i="45"/>
  <c r="AD75" i="45"/>
  <c r="X75" i="45"/>
  <c r="W75" i="45"/>
  <c r="V75" i="45"/>
  <c r="U75" i="45"/>
  <c r="T75" i="45"/>
  <c r="S75" i="45"/>
  <c r="R75" i="45"/>
  <c r="Q75" i="45"/>
  <c r="O75" i="45"/>
  <c r="AD74" i="45"/>
  <c r="X74" i="45"/>
  <c r="W74" i="45"/>
  <c r="V74" i="45"/>
  <c r="U74" i="45"/>
  <c r="T74" i="45"/>
  <c r="S74" i="45"/>
  <c r="R74" i="45"/>
  <c r="Q74" i="45"/>
  <c r="O74" i="45"/>
  <c r="AD73" i="45"/>
  <c r="X73" i="45"/>
  <c r="W73" i="45"/>
  <c r="V73" i="45"/>
  <c r="U73" i="45"/>
  <c r="T73" i="45"/>
  <c r="S73" i="45"/>
  <c r="R73" i="45"/>
  <c r="Q73" i="45"/>
  <c r="O73" i="45"/>
  <c r="AD72" i="45"/>
  <c r="X72" i="45"/>
  <c r="W72" i="45"/>
  <c r="V72" i="45"/>
  <c r="U72" i="45"/>
  <c r="T72" i="45"/>
  <c r="S72" i="45"/>
  <c r="R72" i="45"/>
  <c r="Q72" i="45"/>
  <c r="O72" i="45"/>
  <c r="AD71" i="45"/>
  <c r="X71" i="45"/>
  <c r="W71" i="45"/>
  <c r="V71" i="45"/>
  <c r="U71" i="45"/>
  <c r="T71" i="45"/>
  <c r="S71" i="45"/>
  <c r="R71" i="45"/>
  <c r="Q71" i="45"/>
  <c r="O71" i="45"/>
  <c r="AD70" i="45"/>
  <c r="X70" i="45"/>
  <c r="W70" i="45"/>
  <c r="V70" i="45"/>
  <c r="U70" i="45"/>
  <c r="T70" i="45"/>
  <c r="S70" i="45"/>
  <c r="R70" i="45"/>
  <c r="Q70" i="45"/>
  <c r="O70" i="45"/>
  <c r="AD69" i="45"/>
  <c r="X69" i="45"/>
  <c r="W69" i="45"/>
  <c r="V69" i="45"/>
  <c r="U69" i="45"/>
  <c r="T69" i="45"/>
  <c r="S69" i="45"/>
  <c r="R69" i="45"/>
  <c r="Q69" i="45"/>
  <c r="O69" i="45"/>
  <c r="AD68" i="45"/>
  <c r="X68" i="45"/>
  <c r="W68" i="45"/>
  <c r="V68" i="45"/>
  <c r="U68" i="45"/>
  <c r="T68" i="45"/>
  <c r="S68" i="45"/>
  <c r="R68" i="45"/>
  <c r="Q68" i="45"/>
  <c r="O68" i="45"/>
  <c r="AD67" i="45"/>
  <c r="X67" i="45"/>
  <c r="W67" i="45"/>
  <c r="V67" i="45"/>
  <c r="U67" i="45"/>
  <c r="T67" i="45"/>
  <c r="S67" i="45"/>
  <c r="R67" i="45"/>
  <c r="Q67" i="45"/>
  <c r="O67" i="45"/>
  <c r="AD66" i="45"/>
  <c r="X66" i="45"/>
  <c r="W66" i="45"/>
  <c r="V66" i="45"/>
  <c r="U66" i="45"/>
  <c r="T66" i="45"/>
  <c r="S66" i="45"/>
  <c r="R66" i="45"/>
  <c r="Q66" i="45"/>
  <c r="O66" i="45"/>
  <c r="AD65" i="45"/>
  <c r="X65" i="45"/>
  <c r="W65" i="45"/>
  <c r="V65" i="45"/>
  <c r="U65" i="45"/>
  <c r="T65" i="45"/>
  <c r="S65" i="45"/>
  <c r="R65" i="45"/>
  <c r="Q65" i="45"/>
  <c r="O65" i="45"/>
  <c r="AD64" i="45"/>
  <c r="X64" i="45"/>
  <c r="W64" i="45"/>
  <c r="V64" i="45"/>
  <c r="U64" i="45"/>
  <c r="T64" i="45"/>
  <c r="S64" i="45"/>
  <c r="R64" i="45"/>
  <c r="Q64" i="45"/>
  <c r="O64" i="45"/>
  <c r="AD63" i="45"/>
  <c r="X63" i="45"/>
  <c r="W63" i="45"/>
  <c r="V63" i="45"/>
  <c r="U63" i="45"/>
  <c r="T63" i="45"/>
  <c r="S63" i="45"/>
  <c r="R63" i="45"/>
  <c r="Q63" i="45"/>
  <c r="O63" i="45"/>
  <c r="AD62" i="45"/>
  <c r="X62" i="45"/>
  <c r="W62" i="45"/>
  <c r="V62" i="45"/>
  <c r="U62" i="45"/>
  <c r="T62" i="45"/>
  <c r="S62" i="45"/>
  <c r="R62" i="45"/>
  <c r="Q62" i="45"/>
  <c r="O62" i="45"/>
  <c r="AD61" i="45"/>
  <c r="X61" i="45"/>
  <c r="W61" i="45"/>
  <c r="V61" i="45"/>
  <c r="U61" i="45"/>
  <c r="T61" i="45"/>
  <c r="S61" i="45"/>
  <c r="R61" i="45"/>
  <c r="Q61" i="45"/>
  <c r="O61" i="45"/>
  <c r="AD60" i="45"/>
  <c r="X60" i="45"/>
  <c r="W60" i="45"/>
  <c r="V60" i="45"/>
  <c r="U60" i="45"/>
  <c r="T60" i="45"/>
  <c r="S60" i="45"/>
  <c r="R60" i="45"/>
  <c r="Q60" i="45"/>
  <c r="O60" i="45"/>
  <c r="AD59" i="45"/>
  <c r="X59" i="45"/>
  <c r="W59" i="45"/>
  <c r="V59" i="45"/>
  <c r="U59" i="45"/>
  <c r="T59" i="45"/>
  <c r="S59" i="45"/>
  <c r="R59" i="45"/>
  <c r="Q59" i="45"/>
  <c r="O59" i="45"/>
  <c r="AD58" i="45"/>
  <c r="X58" i="45"/>
  <c r="W58" i="45"/>
  <c r="V58" i="45"/>
  <c r="U58" i="45"/>
  <c r="T58" i="45"/>
  <c r="S58" i="45"/>
  <c r="R58" i="45"/>
  <c r="Q58" i="45"/>
  <c r="O58" i="45"/>
  <c r="AD57" i="45"/>
  <c r="X57" i="45"/>
  <c r="W57" i="45"/>
  <c r="V57" i="45"/>
  <c r="U57" i="45"/>
  <c r="T57" i="45"/>
  <c r="S57" i="45"/>
  <c r="R57" i="45"/>
  <c r="Q57" i="45"/>
  <c r="O57" i="45"/>
  <c r="AD56" i="45"/>
  <c r="X56" i="45"/>
  <c r="W56" i="45"/>
  <c r="V56" i="45"/>
  <c r="U56" i="45"/>
  <c r="T56" i="45"/>
  <c r="S56" i="45"/>
  <c r="R56" i="45"/>
  <c r="Q56" i="45"/>
  <c r="O56" i="45"/>
  <c r="AD55" i="45"/>
  <c r="X55" i="45"/>
  <c r="W55" i="45"/>
  <c r="V55" i="45"/>
  <c r="U55" i="45"/>
  <c r="T55" i="45"/>
  <c r="S55" i="45"/>
  <c r="R55" i="45"/>
  <c r="Q55" i="45"/>
  <c r="O55" i="45"/>
  <c r="AD54" i="45"/>
  <c r="X54" i="45"/>
  <c r="W54" i="45"/>
  <c r="V54" i="45"/>
  <c r="U54" i="45"/>
  <c r="T54" i="45"/>
  <c r="S54" i="45"/>
  <c r="R54" i="45"/>
  <c r="Q54" i="45"/>
  <c r="O54" i="45"/>
  <c r="AD53" i="45"/>
  <c r="X53" i="45"/>
  <c r="W53" i="45"/>
  <c r="V53" i="45"/>
  <c r="U53" i="45"/>
  <c r="T53" i="45"/>
  <c r="S53" i="45"/>
  <c r="R53" i="45"/>
  <c r="Q53" i="45"/>
  <c r="O53" i="45"/>
  <c r="AD52" i="45"/>
  <c r="X52" i="45"/>
  <c r="W52" i="45"/>
  <c r="V52" i="45"/>
  <c r="U52" i="45"/>
  <c r="T52" i="45"/>
  <c r="S52" i="45"/>
  <c r="R52" i="45"/>
  <c r="Q52" i="45"/>
  <c r="O52" i="45"/>
  <c r="AD51" i="45"/>
  <c r="X51" i="45"/>
  <c r="W51" i="45"/>
  <c r="V51" i="45"/>
  <c r="U51" i="45"/>
  <c r="T51" i="45"/>
  <c r="S51" i="45"/>
  <c r="R51" i="45"/>
  <c r="Q51" i="45"/>
  <c r="O51" i="45"/>
  <c r="AD50" i="45"/>
  <c r="X50" i="45"/>
  <c r="W50" i="45"/>
  <c r="V50" i="45"/>
  <c r="U50" i="45"/>
  <c r="T50" i="45"/>
  <c r="S50" i="45"/>
  <c r="R50" i="45"/>
  <c r="Q50" i="45"/>
  <c r="O50" i="45"/>
  <c r="AD49" i="45"/>
  <c r="X49" i="45"/>
  <c r="W49" i="45"/>
  <c r="V49" i="45"/>
  <c r="U49" i="45"/>
  <c r="T49" i="45"/>
  <c r="S49" i="45"/>
  <c r="R49" i="45"/>
  <c r="Q49" i="45"/>
  <c r="O49" i="45"/>
  <c r="AD48" i="45"/>
  <c r="X48" i="45"/>
  <c r="W48" i="45"/>
  <c r="V48" i="45"/>
  <c r="U48" i="45"/>
  <c r="T48" i="45"/>
  <c r="S48" i="45"/>
  <c r="R48" i="45"/>
  <c r="Q48" i="45"/>
  <c r="O48" i="45"/>
  <c r="AD47" i="45"/>
  <c r="X47" i="45"/>
  <c r="W47" i="45"/>
  <c r="V47" i="45"/>
  <c r="U47" i="45"/>
  <c r="T47" i="45"/>
  <c r="S47" i="45"/>
  <c r="R47" i="45"/>
  <c r="Q47" i="45"/>
  <c r="O47" i="45"/>
  <c r="AD46" i="45"/>
  <c r="X46" i="45"/>
  <c r="W46" i="45"/>
  <c r="V46" i="45"/>
  <c r="U46" i="45"/>
  <c r="T46" i="45"/>
  <c r="S46" i="45"/>
  <c r="R46" i="45"/>
  <c r="Q46" i="45"/>
  <c r="O46" i="45"/>
  <c r="AD45" i="45"/>
  <c r="X45" i="45"/>
  <c r="W45" i="45"/>
  <c r="V45" i="45"/>
  <c r="U45" i="45"/>
  <c r="T45" i="45"/>
  <c r="S45" i="45"/>
  <c r="R45" i="45"/>
  <c r="Q45" i="45"/>
  <c r="O45" i="45"/>
  <c r="AD44" i="45"/>
  <c r="X44" i="45"/>
  <c r="W44" i="45"/>
  <c r="V44" i="45"/>
  <c r="U44" i="45"/>
  <c r="T44" i="45"/>
  <c r="S44" i="45"/>
  <c r="R44" i="45"/>
  <c r="Q44" i="45"/>
  <c r="O44" i="45"/>
  <c r="AD43" i="45"/>
  <c r="X43" i="45"/>
  <c r="W43" i="45"/>
  <c r="V43" i="45"/>
  <c r="U43" i="45"/>
  <c r="T43" i="45"/>
  <c r="S43" i="45"/>
  <c r="R43" i="45"/>
  <c r="Q43" i="45"/>
  <c r="O43" i="45"/>
  <c r="AD42" i="45"/>
  <c r="X42" i="45"/>
  <c r="W42" i="45"/>
  <c r="V42" i="45"/>
  <c r="U42" i="45"/>
  <c r="T42" i="45"/>
  <c r="S42" i="45"/>
  <c r="R42" i="45"/>
  <c r="Q42" i="45"/>
  <c r="O42" i="45"/>
  <c r="AD41" i="45"/>
  <c r="X41" i="45"/>
  <c r="W41" i="45"/>
  <c r="V41" i="45"/>
  <c r="U41" i="45"/>
  <c r="T41" i="45"/>
  <c r="S41" i="45"/>
  <c r="R41" i="45"/>
  <c r="Q41" i="45"/>
  <c r="O41" i="45"/>
  <c r="AD40" i="45"/>
  <c r="X40" i="45"/>
  <c r="W40" i="45"/>
  <c r="V40" i="45"/>
  <c r="U40" i="45"/>
  <c r="T40" i="45"/>
  <c r="S40" i="45"/>
  <c r="R40" i="45"/>
  <c r="Q40" i="45"/>
  <c r="O40" i="45"/>
  <c r="AD38" i="45"/>
  <c r="X38" i="45"/>
  <c r="W38" i="45"/>
  <c r="V38" i="45"/>
  <c r="U38" i="45"/>
  <c r="T38" i="45"/>
  <c r="S38" i="45"/>
  <c r="R38" i="45"/>
  <c r="Q38" i="45"/>
  <c r="O38" i="45"/>
  <c r="AD37" i="45"/>
  <c r="X37" i="45"/>
  <c r="W37" i="45"/>
  <c r="V37" i="45"/>
  <c r="U37" i="45"/>
  <c r="T37" i="45"/>
  <c r="S37" i="45"/>
  <c r="R37" i="45"/>
  <c r="Q37" i="45"/>
  <c r="O37" i="45"/>
  <c r="AD36" i="45"/>
  <c r="X36" i="45"/>
  <c r="W36" i="45"/>
  <c r="V36" i="45"/>
  <c r="U36" i="45"/>
  <c r="T36" i="45"/>
  <c r="S36" i="45"/>
  <c r="R36" i="45"/>
  <c r="Q36" i="45"/>
  <c r="O36" i="45"/>
  <c r="AD35" i="45"/>
  <c r="X35" i="45"/>
  <c r="W35" i="45"/>
  <c r="V35" i="45"/>
  <c r="U35" i="45"/>
  <c r="T35" i="45"/>
  <c r="S35" i="45"/>
  <c r="R35" i="45"/>
  <c r="Q35" i="45"/>
  <c r="O35" i="45"/>
  <c r="AD34" i="45"/>
  <c r="X34" i="45"/>
  <c r="W34" i="45"/>
  <c r="V34" i="45"/>
  <c r="U34" i="45"/>
  <c r="T34" i="45"/>
  <c r="S34" i="45"/>
  <c r="R34" i="45"/>
  <c r="Q34" i="45"/>
  <c r="O34" i="45"/>
  <c r="AD155" i="45" l="1"/>
  <c r="AD156" i="45"/>
  <c r="AD157" i="45"/>
  <c r="AD158" i="45"/>
  <c r="AD159" i="45"/>
  <c r="AD160" i="45"/>
  <c r="AD161" i="45"/>
  <c r="AD162" i="45"/>
  <c r="AD163" i="45"/>
  <c r="AD164" i="45"/>
  <c r="AD165" i="45"/>
  <c r="AD166" i="45"/>
  <c r="AD167" i="45"/>
  <c r="AD168" i="45"/>
  <c r="AD169" i="45"/>
  <c r="AD170" i="45"/>
  <c r="AD171" i="45"/>
  <c r="X155" i="45"/>
  <c r="X156" i="45"/>
  <c r="X157" i="45"/>
  <c r="X158" i="45"/>
  <c r="X159" i="45"/>
  <c r="X160" i="45"/>
  <c r="X161" i="45"/>
  <c r="X162" i="45"/>
  <c r="X163" i="45"/>
  <c r="X164" i="45"/>
  <c r="X165" i="45"/>
  <c r="X166" i="45"/>
  <c r="X167" i="45"/>
  <c r="X168" i="45"/>
  <c r="X169" i="45"/>
  <c r="X170" i="45"/>
  <c r="X171" i="45"/>
  <c r="W155" i="45"/>
  <c r="W156" i="45"/>
  <c r="W157" i="45"/>
  <c r="W158" i="45"/>
  <c r="W159" i="45"/>
  <c r="W160" i="45"/>
  <c r="W161" i="45"/>
  <c r="W162" i="45"/>
  <c r="W163" i="45"/>
  <c r="W164" i="45"/>
  <c r="W165" i="45"/>
  <c r="W166" i="45"/>
  <c r="W167" i="45"/>
  <c r="W168" i="45"/>
  <c r="W169" i="45"/>
  <c r="W170" i="45"/>
  <c r="W171" i="45"/>
  <c r="V155" i="45"/>
  <c r="V156" i="45"/>
  <c r="V157" i="45"/>
  <c r="V158" i="45"/>
  <c r="V159" i="45"/>
  <c r="V160" i="45"/>
  <c r="V161" i="45"/>
  <c r="V162" i="45"/>
  <c r="V163" i="45"/>
  <c r="V164" i="45"/>
  <c r="V165" i="45"/>
  <c r="V166" i="45"/>
  <c r="V167" i="45"/>
  <c r="V168" i="45"/>
  <c r="V169" i="45"/>
  <c r="V170" i="45"/>
  <c r="V171" i="45"/>
  <c r="U155" i="45"/>
  <c r="U156" i="45"/>
  <c r="U157" i="45"/>
  <c r="U158" i="45"/>
  <c r="U159" i="45"/>
  <c r="U160" i="45"/>
  <c r="U161" i="45"/>
  <c r="U162" i="45"/>
  <c r="U163" i="45"/>
  <c r="U164" i="45"/>
  <c r="U165" i="45"/>
  <c r="U166" i="45"/>
  <c r="U167" i="45"/>
  <c r="U168" i="45"/>
  <c r="U169" i="45"/>
  <c r="U170" i="45"/>
  <c r="U171" i="45"/>
  <c r="T155" i="45"/>
  <c r="T156" i="45"/>
  <c r="T157" i="45"/>
  <c r="T158" i="45"/>
  <c r="T159" i="45"/>
  <c r="T160" i="45"/>
  <c r="T161" i="45"/>
  <c r="T162" i="45"/>
  <c r="T163" i="45"/>
  <c r="T164" i="45"/>
  <c r="T165" i="45"/>
  <c r="T166" i="45"/>
  <c r="T167" i="45"/>
  <c r="T168" i="45"/>
  <c r="T169" i="45"/>
  <c r="T170" i="45"/>
  <c r="T171" i="45"/>
  <c r="S155" i="45"/>
  <c r="S156" i="45"/>
  <c r="S157" i="45"/>
  <c r="S158" i="45"/>
  <c r="S159" i="45"/>
  <c r="S160" i="45"/>
  <c r="S161" i="45"/>
  <c r="S162" i="45"/>
  <c r="S163" i="45"/>
  <c r="S164" i="45"/>
  <c r="S165" i="45"/>
  <c r="S166" i="45"/>
  <c r="S167" i="45"/>
  <c r="S168" i="45"/>
  <c r="S169" i="45"/>
  <c r="S170" i="45"/>
  <c r="S171" i="45"/>
  <c r="R155" i="45"/>
  <c r="R156" i="45"/>
  <c r="R157" i="45"/>
  <c r="R158" i="45"/>
  <c r="R159" i="45"/>
  <c r="R160" i="45"/>
  <c r="R161" i="45"/>
  <c r="R162" i="45"/>
  <c r="R163" i="45"/>
  <c r="R164" i="45"/>
  <c r="R165" i="45"/>
  <c r="R166" i="45"/>
  <c r="R167" i="45"/>
  <c r="R168" i="45"/>
  <c r="R169" i="45"/>
  <c r="R170" i="45"/>
  <c r="R171" i="45"/>
  <c r="Q155" i="45"/>
  <c r="Q156" i="45"/>
  <c r="Q157" i="45"/>
  <c r="Q158" i="45"/>
  <c r="Q159" i="45"/>
  <c r="Q160" i="45"/>
  <c r="Q161" i="45"/>
  <c r="Q162" i="45"/>
  <c r="Q163" i="45"/>
  <c r="Q164" i="45"/>
  <c r="Q165" i="45"/>
  <c r="Q166" i="45"/>
  <c r="Q167" i="45"/>
  <c r="Q168" i="45"/>
  <c r="Q169" i="45"/>
  <c r="Q170" i="45"/>
  <c r="Q171" i="45"/>
  <c r="O155" i="45"/>
  <c r="O156" i="45"/>
  <c r="O157" i="45"/>
  <c r="O158" i="45"/>
  <c r="O159" i="45"/>
  <c r="O160" i="45"/>
  <c r="O161" i="45"/>
  <c r="O162" i="45"/>
  <c r="O163" i="45"/>
  <c r="O164" i="45"/>
  <c r="O165" i="45"/>
  <c r="O166" i="45"/>
  <c r="O167" i="45"/>
  <c r="O168" i="45"/>
  <c r="O169" i="45"/>
  <c r="O170" i="45"/>
  <c r="O171" i="45"/>
  <c r="AD154" i="45"/>
  <c r="X154" i="45"/>
  <c r="W154" i="45"/>
  <c r="V154" i="45"/>
  <c r="V221" i="45" s="1"/>
  <c r="U154" i="45"/>
  <c r="T154" i="45"/>
  <c r="S154" i="45"/>
  <c r="R154" i="45"/>
  <c r="Q154" i="45"/>
  <c r="Q221" i="45" s="1"/>
  <c r="AD86" i="45"/>
  <c r="AD87" i="45"/>
  <c r="AD88" i="45"/>
  <c r="AD89" i="45"/>
  <c r="AD90" i="45"/>
  <c r="AD91" i="45"/>
  <c r="AD92" i="45"/>
  <c r="AD93" i="45"/>
  <c r="AD94" i="45"/>
  <c r="AD95" i="45"/>
  <c r="AD96" i="45"/>
  <c r="AD97" i="45"/>
  <c r="AD98" i="45"/>
  <c r="AD99" i="45"/>
  <c r="AD100" i="45"/>
  <c r="AD101" i="45"/>
  <c r="X86" i="45"/>
  <c r="X87" i="45"/>
  <c r="X88" i="45"/>
  <c r="X89" i="45"/>
  <c r="X90" i="45"/>
  <c r="X91" i="45"/>
  <c r="X92" i="45"/>
  <c r="X93" i="45"/>
  <c r="X94" i="45"/>
  <c r="X95" i="45"/>
  <c r="X96" i="45"/>
  <c r="X97" i="45"/>
  <c r="X98" i="45"/>
  <c r="X99" i="45"/>
  <c r="X100" i="45"/>
  <c r="X101" i="45"/>
  <c r="W86" i="45"/>
  <c r="W87" i="45"/>
  <c r="W88" i="45"/>
  <c r="W89" i="45"/>
  <c r="W90" i="45"/>
  <c r="W91" i="45"/>
  <c r="W92" i="45"/>
  <c r="W93" i="45"/>
  <c r="W94" i="45"/>
  <c r="W95" i="45"/>
  <c r="W96" i="45"/>
  <c r="W97" i="45"/>
  <c r="W98" i="45"/>
  <c r="W99" i="45"/>
  <c r="W100" i="45"/>
  <c r="W101" i="45"/>
  <c r="V86" i="45"/>
  <c r="V87" i="45"/>
  <c r="V88" i="45"/>
  <c r="V89" i="45"/>
  <c r="V90" i="45"/>
  <c r="V91" i="45"/>
  <c r="V92" i="45"/>
  <c r="V93" i="45"/>
  <c r="V94" i="45"/>
  <c r="V95" i="45"/>
  <c r="V96" i="45"/>
  <c r="V97" i="45"/>
  <c r="V98" i="45"/>
  <c r="V99" i="45"/>
  <c r="V100" i="45"/>
  <c r="V101" i="45"/>
  <c r="U86" i="45"/>
  <c r="U87" i="45"/>
  <c r="U88" i="45"/>
  <c r="U89" i="45"/>
  <c r="U90" i="45"/>
  <c r="U91" i="45"/>
  <c r="U92" i="45"/>
  <c r="U93" i="45"/>
  <c r="U94" i="45"/>
  <c r="U95" i="45"/>
  <c r="U96" i="45"/>
  <c r="U97" i="45"/>
  <c r="U98" i="45"/>
  <c r="U99" i="45"/>
  <c r="U100" i="45"/>
  <c r="U101" i="45"/>
  <c r="T86" i="45"/>
  <c r="T87" i="45"/>
  <c r="T88" i="45"/>
  <c r="T89" i="45"/>
  <c r="T90" i="45"/>
  <c r="T91" i="45"/>
  <c r="T92" i="45"/>
  <c r="T93" i="45"/>
  <c r="T94" i="45"/>
  <c r="T95" i="45"/>
  <c r="T96" i="45"/>
  <c r="T97" i="45"/>
  <c r="T98" i="45"/>
  <c r="T99" i="45"/>
  <c r="T100" i="45"/>
  <c r="T101" i="45"/>
  <c r="S86" i="45"/>
  <c r="S87" i="45"/>
  <c r="S88" i="45"/>
  <c r="S89" i="45"/>
  <c r="S90" i="45"/>
  <c r="S91" i="45"/>
  <c r="S92" i="45"/>
  <c r="S93" i="45"/>
  <c r="S94" i="45"/>
  <c r="S95" i="45"/>
  <c r="S96" i="45"/>
  <c r="S97" i="45"/>
  <c r="S98" i="45"/>
  <c r="S99" i="45"/>
  <c r="S100" i="45"/>
  <c r="S101" i="45"/>
  <c r="R86" i="45"/>
  <c r="R87" i="45"/>
  <c r="R88" i="45"/>
  <c r="R89" i="45"/>
  <c r="R90" i="45"/>
  <c r="R91" i="45"/>
  <c r="R92" i="45"/>
  <c r="R93" i="45"/>
  <c r="R94" i="45"/>
  <c r="R95" i="45"/>
  <c r="R96" i="45"/>
  <c r="R97" i="45"/>
  <c r="R98" i="45"/>
  <c r="R99" i="45"/>
  <c r="R100" i="45"/>
  <c r="R101" i="45"/>
  <c r="Q86" i="45"/>
  <c r="Q87" i="45"/>
  <c r="Q88" i="45"/>
  <c r="Q89" i="45"/>
  <c r="Q90" i="45"/>
  <c r="Q91" i="45"/>
  <c r="Q92" i="45"/>
  <c r="Q93" i="45"/>
  <c r="Q94" i="45"/>
  <c r="Q95" i="45"/>
  <c r="Q96" i="45"/>
  <c r="Q97" i="45"/>
  <c r="Q98" i="45"/>
  <c r="Q99" i="45"/>
  <c r="Q100" i="45"/>
  <c r="Q101" i="45"/>
  <c r="O86" i="45"/>
  <c r="O87" i="45"/>
  <c r="O88" i="45"/>
  <c r="O89" i="45"/>
  <c r="O90" i="45"/>
  <c r="O91" i="45"/>
  <c r="O92" i="45"/>
  <c r="O93" i="45"/>
  <c r="O94" i="45"/>
  <c r="O95" i="45"/>
  <c r="O96" i="45"/>
  <c r="O97" i="45"/>
  <c r="O98" i="45"/>
  <c r="O99" i="45"/>
  <c r="O100" i="45"/>
  <c r="O101" i="45"/>
  <c r="AD85" i="45"/>
  <c r="X85" i="45"/>
  <c r="W85" i="45"/>
  <c r="V85" i="45"/>
  <c r="U85" i="45"/>
  <c r="T85" i="45"/>
  <c r="S85" i="45"/>
  <c r="R85" i="45"/>
  <c r="Q85" i="45"/>
  <c r="AD17" i="45"/>
  <c r="AD18" i="45"/>
  <c r="AD19" i="45"/>
  <c r="AD20" i="45"/>
  <c r="AD21" i="45"/>
  <c r="AD22" i="45"/>
  <c r="AD23" i="45"/>
  <c r="AD24" i="45"/>
  <c r="AD25" i="45"/>
  <c r="AD26" i="45"/>
  <c r="AD27" i="45"/>
  <c r="AD28" i="45"/>
  <c r="AD29" i="45"/>
  <c r="AD30" i="45"/>
  <c r="AD31" i="45"/>
  <c r="AD32" i="45"/>
  <c r="AD33" i="45"/>
  <c r="X17" i="45"/>
  <c r="X18" i="45"/>
  <c r="X19" i="45"/>
  <c r="X20" i="45"/>
  <c r="X21" i="45"/>
  <c r="X22" i="45"/>
  <c r="X23" i="45"/>
  <c r="X24" i="45"/>
  <c r="X25" i="45"/>
  <c r="X26" i="45"/>
  <c r="X27" i="45"/>
  <c r="X28" i="45"/>
  <c r="X29" i="45"/>
  <c r="X30" i="45"/>
  <c r="X31" i="45"/>
  <c r="X32" i="45"/>
  <c r="X33" i="45"/>
  <c r="W17" i="45"/>
  <c r="W18" i="45"/>
  <c r="W19" i="45"/>
  <c r="W20" i="45"/>
  <c r="W21" i="45"/>
  <c r="W22" i="45"/>
  <c r="W23" i="45"/>
  <c r="W24" i="45"/>
  <c r="W25" i="45"/>
  <c r="W26" i="45"/>
  <c r="W27" i="45"/>
  <c r="W28" i="45"/>
  <c r="W29" i="45"/>
  <c r="W30" i="45"/>
  <c r="W31" i="45"/>
  <c r="W32" i="45"/>
  <c r="W33" i="45"/>
  <c r="V17" i="45"/>
  <c r="V18" i="45"/>
  <c r="V19" i="45"/>
  <c r="V20" i="45"/>
  <c r="V21" i="45"/>
  <c r="V22" i="45"/>
  <c r="V23" i="45"/>
  <c r="V24" i="45"/>
  <c r="V25" i="45"/>
  <c r="V26" i="45"/>
  <c r="V27" i="45"/>
  <c r="V28" i="45"/>
  <c r="V29" i="45"/>
  <c r="V30" i="45"/>
  <c r="V31" i="45"/>
  <c r="V32" i="45"/>
  <c r="V33" i="45"/>
  <c r="U17" i="45"/>
  <c r="U18" i="45"/>
  <c r="U19" i="45"/>
  <c r="U20" i="45"/>
  <c r="U21" i="45"/>
  <c r="U22" i="45"/>
  <c r="U23" i="45"/>
  <c r="U24" i="45"/>
  <c r="U25" i="45"/>
  <c r="U26" i="45"/>
  <c r="U27" i="45"/>
  <c r="U28" i="45"/>
  <c r="U29" i="45"/>
  <c r="U30" i="45"/>
  <c r="U31" i="45"/>
  <c r="U32" i="45"/>
  <c r="U33" i="45"/>
  <c r="T17" i="45"/>
  <c r="T18" i="45"/>
  <c r="T19" i="45"/>
  <c r="T20" i="45"/>
  <c r="T21" i="45"/>
  <c r="T22" i="45"/>
  <c r="T23" i="45"/>
  <c r="T24" i="45"/>
  <c r="T25" i="45"/>
  <c r="T26" i="45"/>
  <c r="T27" i="45"/>
  <c r="T28" i="45"/>
  <c r="T29" i="45"/>
  <c r="T30" i="45"/>
  <c r="T31" i="45"/>
  <c r="T32" i="45"/>
  <c r="T33" i="45"/>
  <c r="S17" i="45"/>
  <c r="S18" i="45"/>
  <c r="S19" i="45"/>
  <c r="S20" i="45"/>
  <c r="S21" i="45"/>
  <c r="S22" i="45"/>
  <c r="S23" i="45"/>
  <c r="S24" i="45"/>
  <c r="S25" i="45"/>
  <c r="S26" i="45"/>
  <c r="S27" i="45"/>
  <c r="S28" i="45"/>
  <c r="S29" i="45"/>
  <c r="S30" i="45"/>
  <c r="S31" i="45"/>
  <c r="S32" i="45"/>
  <c r="S33" i="45"/>
  <c r="R17" i="45"/>
  <c r="R18" i="45"/>
  <c r="R19" i="45"/>
  <c r="R20" i="45"/>
  <c r="R21" i="45"/>
  <c r="R22" i="45"/>
  <c r="R23" i="45"/>
  <c r="R24" i="45"/>
  <c r="R25" i="45"/>
  <c r="R26" i="45"/>
  <c r="R27" i="45"/>
  <c r="R28" i="45"/>
  <c r="R29" i="45"/>
  <c r="R30" i="45"/>
  <c r="R31" i="45"/>
  <c r="R32" i="45"/>
  <c r="R33" i="45"/>
  <c r="Q17" i="45"/>
  <c r="Q18" i="45"/>
  <c r="Q19" i="45"/>
  <c r="Q20" i="45"/>
  <c r="Q21" i="45"/>
  <c r="Q22" i="45"/>
  <c r="Q23" i="45"/>
  <c r="Q24" i="45"/>
  <c r="Q25" i="45"/>
  <c r="Q26" i="45"/>
  <c r="Q27" i="45"/>
  <c r="Q28" i="45"/>
  <c r="Q29" i="45"/>
  <c r="Q30" i="45"/>
  <c r="Q31" i="45"/>
  <c r="Q32" i="45"/>
  <c r="Q33" i="45"/>
  <c r="O17" i="45"/>
  <c r="O18" i="45"/>
  <c r="O19" i="45"/>
  <c r="O20" i="45"/>
  <c r="O21" i="45"/>
  <c r="O22" i="45"/>
  <c r="O23" i="45"/>
  <c r="O24" i="45"/>
  <c r="O25" i="45"/>
  <c r="O26" i="45"/>
  <c r="O27" i="45"/>
  <c r="O28" i="45"/>
  <c r="O29" i="45"/>
  <c r="O30" i="45"/>
  <c r="O31" i="45"/>
  <c r="O32" i="45"/>
  <c r="O33" i="45"/>
  <c r="AD16" i="45"/>
  <c r="X16" i="45"/>
  <c r="W16" i="45"/>
  <c r="V16" i="45"/>
  <c r="U16" i="45"/>
  <c r="T16" i="45"/>
  <c r="S16" i="45"/>
  <c r="R16" i="45"/>
  <c r="Q16" i="45"/>
  <c r="Q152" i="45" l="1"/>
  <c r="Y151" i="45"/>
  <c r="J151" i="45"/>
  <c r="Y149" i="45"/>
  <c r="Y147" i="45"/>
  <c r="Y146" i="45"/>
  <c r="Y144" i="45"/>
  <c r="Y143" i="45"/>
  <c r="Y142" i="45"/>
  <c r="Y141" i="45"/>
  <c r="Y140" i="45"/>
  <c r="Y139" i="45"/>
  <c r="Y138" i="45"/>
  <c r="Y137" i="45"/>
  <c r="Y136" i="45"/>
  <c r="Y135" i="45"/>
  <c r="Y134" i="45"/>
  <c r="Y133" i="45"/>
  <c r="Y132" i="45"/>
  <c r="Y131" i="45"/>
  <c r="Y130" i="45"/>
  <c r="Y129" i="45"/>
  <c r="Y128" i="45"/>
  <c r="Y127" i="45"/>
  <c r="Y126" i="45"/>
  <c r="Y125" i="45"/>
  <c r="Y124" i="45"/>
  <c r="Y123" i="45"/>
  <c r="Y122" i="45"/>
  <c r="Y121" i="45"/>
  <c r="Y120" i="45"/>
  <c r="Y119" i="45"/>
  <c r="Y118" i="45"/>
  <c r="Y117" i="45"/>
  <c r="Y116" i="45"/>
  <c r="Y115" i="45"/>
  <c r="Y114" i="45"/>
  <c r="Y113" i="45"/>
  <c r="Y112" i="45"/>
  <c r="Y111" i="45"/>
  <c r="Y110" i="45"/>
  <c r="Y109" i="45"/>
  <c r="Y107" i="45"/>
  <c r="Y106" i="45"/>
  <c r="Y105" i="45"/>
  <c r="Y104" i="45"/>
  <c r="Y103" i="45"/>
  <c r="J32" i="46"/>
  <c r="J31" i="46"/>
  <c r="J30" i="46"/>
  <c r="J29" i="46"/>
  <c r="Y102" i="45"/>
  <c r="Y101" i="45"/>
  <c r="Y100" i="45"/>
  <c r="Y99" i="45"/>
  <c r="Y98" i="45"/>
  <c r="Y97" i="45"/>
  <c r="Y96" i="45"/>
  <c r="Y95" i="45"/>
  <c r="Y94" i="45"/>
  <c r="Y93" i="45"/>
  <c r="Y92" i="45"/>
  <c r="Y91" i="45"/>
  <c r="Y90" i="45"/>
  <c r="Y89" i="45"/>
  <c r="Y88" i="45"/>
  <c r="Y87" i="45"/>
  <c r="Y86" i="45"/>
  <c r="Y218" i="45"/>
  <c r="Y216" i="45"/>
  <c r="J216" i="45"/>
  <c r="Y215" i="45"/>
  <c r="Y213" i="45"/>
  <c r="J213" i="45"/>
  <c r="Y212" i="45"/>
  <c r="Y211" i="45"/>
  <c r="J211" i="45"/>
  <c r="Y210" i="45"/>
  <c r="Y209" i="45"/>
  <c r="J209" i="45"/>
  <c r="Y208" i="45"/>
  <c r="Y207" i="45"/>
  <c r="J207" i="45"/>
  <c r="Y206" i="45"/>
  <c r="Y205" i="45"/>
  <c r="J205" i="45"/>
  <c r="Y204" i="45"/>
  <c r="Y203" i="45"/>
  <c r="J203" i="45"/>
  <c r="Y202" i="45"/>
  <c r="Y201" i="45"/>
  <c r="J201" i="45"/>
  <c r="Y200" i="45"/>
  <c r="Y199" i="45"/>
  <c r="J199" i="45"/>
  <c r="Y198" i="45"/>
  <c r="Y197" i="45"/>
  <c r="J197" i="45"/>
  <c r="Y196" i="45"/>
  <c r="Y195" i="45"/>
  <c r="J195" i="45"/>
  <c r="Y194" i="45"/>
  <c r="Y193" i="45"/>
  <c r="J193" i="45"/>
  <c r="Y192" i="45"/>
  <c r="Y191" i="45"/>
  <c r="J191" i="45"/>
  <c r="Y190" i="45"/>
  <c r="Y189" i="45"/>
  <c r="J189" i="45"/>
  <c r="Y188" i="45"/>
  <c r="Y187" i="45"/>
  <c r="J187" i="45"/>
  <c r="Y186" i="45"/>
  <c r="Y185" i="45"/>
  <c r="J185" i="45"/>
  <c r="Y184" i="45"/>
  <c r="Y183" i="45"/>
  <c r="J183" i="45"/>
  <c r="Y182" i="45"/>
  <c r="Y181" i="45"/>
  <c r="J181" i="45"/>
  <c r="Y180" i="45"/>
  <c r="Y179" i="45"/>
  <c r="J179" i="45"/>
  <c r="Y178" i="45"/>
  <c r="Y176" i="45"/>
  <c r="J176" i="45"/>
  <c r="Y175" i="45"/>
  <c r="Y174" i="45"/>
  <c r="J174" i="45"/>
  <c r="Y173" i="45"/>
  <c r="Y172" i="45"/>
  <c r="J172" i="45"/>
  <c r="J32" i="47"/>
  <c r="J31" i="47"/>
  <c r="J30" i="47"/>
  <c r="J29" i="47"/>
  <c r="Y171" i="45"/>
  <c r="Y170" i="45"/>
  <c r="J170" i="45"/>
  <c r="Y169" i="45"/>
  <c r="Y168" i="45"/>
  <c r="J168" i="45"/>
  <c r="Y167" i="45"/>
  <c r="Y166" i="45"/>
  <c r="J166" i="45"/>
  <c r="Y165" i="45"/>
  <c r="Y164" i="45"/>
  <c r="J164" i="45"/>
  <c r="Y163" i="45"/>
  <c r="Y162" i="45"/>
  <c r="J162" i="45"/>
  <c r="Y161" i="45"/>
  <c r="Y160" i="45"/>
  <c r="J160" i="45"/>
  <c r="Y159" i="45"/>
  <c r="Y158" i="45"/>
  <c r="J158" i="45"/>
  <c r="Y157" i="45"/>
  <c r="Y156" i="45"/>
  <c r="J156" i="45"/>
  <c r="Y155" i="45"/>
  <c r="J155" i="45" l="1"/>
  <c r="J157" i="45"/>
  <c r="J159" i="45"/>
  <c r="J161" i="45"/>
  <c r="J163" i="45"/>
  <c r="J165" i="45"/>
  <c r="J167" i="45"/>
  <c r="J169" i="45"/>
  <c r="J171" i="45"/>
  <c r="J173" i="45"/>
  <c r="J175" i="45"/>
  <c r="J178" i="45"/>
  <c r="J180" i="45"/>
  <c r="J182" i="45"/>
  <c r="J184" i="45"/>
  <c r="J186" i="45"/>
  <c r="J188" i="45"/>
  <c r="J190" i="45"/>
  <c r="J192" i="45"/>
  <c r="J194" i="45"/>
  <c r="J196" i="45"/>
  <c r="J198" i="45"/>
  <c r="J200" i="45"/>
  <c r="J202" i="45"/>
  <c r="J204" i="45"/>
  <c r="J206" i="45"/>
  <c r="J208" i="45"/>
  <c r="J210" i="45"/>
  <c r="J212" i="45"/>
  <c r="J215" i="45"/>
  <c r="J218" i="45"/>
  <c r="J86" i="45"/>
  <c r="J88" i="45"/>
  <c r="J90" i="45"/>
  <c r="J92" i="45"/>
  <c r="J94" i="45"/>
  <c r="J96" i="45"/>
  <c r="J98" i="45"/>
  <c r="J100" i="45"/>
  <c r="J102" i="45"/>
  <c r="J104" i="45"/>
  <c r="J106" i="45"/>
  <c r="J109" i="45"/>
  <c r="J111" i="45"/>
  <c r="J113" i="45"/>
  <c r="J115" i="45"/>
  <c r="J117" i="45"/>
  <c r="J119" i="45"/>
  <c r="J121" i="45"/>
  <c r="J123" i="45"/>
  <c r="J125" i="45"/>
  <c r="J127" i="45"/>
  <c r="J129" i="45"/>
  <c r="J131" i="45"/>
  <c r="J133" i="45"/>
  <c r="J135" i="45"/>
  <c r="J137" i="45"/>
  <c r="J139" i="45"/>
  <c r="J141" i="45"/>
  <c r="J143" i="45"/>
  <c r="J146" i="45"/>
  <c r="J149" i="45"/>
  <c r="J87" i="45"/>
  <c r="J89" i="45"/>
  <c r="J91" i="45"/>
  <c r="J93" i="45"/>
  <c r="J95" i="45"/>
  <c r="J97" i="45"/>
  <c r="J99" i="45"/>
  <c r="J101" i="45"/>
  <c r="J103" i="45"/>
  <c r="J105" i="45"/>
  <c r="J107" i="45"/>
  <c r="J110" i="45"/>
  <c r="J112" i="45"/>
  <c r="J114" i="45"/>
  <c r="J116" i="45"/>
  <c r="J118" i="45"/>
  <c r="J120" i="45"/>
  <c r="J122" i="45"/>
  <c r="J124" i="45"/>
  <c r="J126" i="45"/>
  <c r="J128" i="45"/>
  <c r="J130" i="45"/>
  <c r="J132" i="45"/>
  <c r="J134" i="45"/>
  <c r="J136" i="45"/>
  <c r="J138" i="45"/>
  <c r="J140" i="45"/>
  <c r="J142" i="45"/>
  <c r="J144" i="45"/>
  <c r="J147" i="45"/>
  <c r="V83" i="45"/>
  <c r="Q83" i="45"/>
  <c r="V152" i="45"/>
  <c r="W83" i="45" l="1"/>
  <c r="AD221" i="45" l="1"/>
  <c r="X221" i="45"/>
  <c r="U221" i="45"/>
  <c r="S221" i="45"/>
  <c r="O221" i="45"/>
  <c r="Y221" i="45"/>
  <c r="W221" i="45"/>
  <c r="T221" i="45"/>
  <c r="R221" i="45"/>
  <c r="J221" i="45"/>
  <c r="AD152" i="45"/>
  <c r="X152" i="45"/>
  <c r="U152" i="45"/>
  <c r="S152" i="45"/>
  <c r="O152" i="45"/>
  <c r="Y152" i="45"/>
  <c r="W152" i="45"/>
  <c r="T152" i="45"/>
  <c r="R152" i="45"/>
  <c r="J152" i="45"/>
  <c r="I220" i="45"/>
  <c r="I218" i="45"/>
  <c r="I215" i="45"/>
  <c r="I212" i="45"/>
  <c r="I210" i="45"/>
  <c r="I208" i="45"/>
  <c r="I206" i="45"/>
  <c r="I205" i="45"/>
  <c r="I203" i="45"/>
  <c r="I201" i="45"/>
  <c r="I199" i="45"/>
  <c r="I197" i="45"/>
  <c r="I195" i="45"/>
  <c r="I193" i="45"/>
  <c r="I192" i="45"/>
  <c r="I190" i="45"/>
  <c r="I188" i="45"/>
  <c r="I186" i="45"/>
  <c r="I184" i="45"/>
  <c r="I182" i="45"/>
  <c r="I180" i="45"/>
  <c r="I178" i="45"/>
  <c r="I175" i="45"/>
  <c r="I173" i="45"/>
  <c r="I172" i="45"/>
  <c r="I216" i="45"/>
  <c r="I213" i="45"/>
  <c r="I211" i="45"/>
  <c r="I209" i="45"/>
  <c r="I207" i="45"/>
  <c r="I204" i="45"/>
  <c r="I202" i="45"/>
  <c r="I200" i="45"/>
  <c r="I198" i="45"/>
  <c r="I196" i="45"/>
  <c r="I194" i="45"/>
  <c r="I191" i="45"/>
  <c r="I189" i="45"/>
  <c r="I187" i="45"/>
  <c r="I185" i="45"/>
  <c r="I183" i="45"/>
  <c r="I181" i="45"/>
  <c r="I179" i="45"/>
  <c r="I176" i="45"/>
  <c r="I174" i="45"/>
  <c r="I171" i="45"/>
  <c r="I169" i="45"/>
  <c r="I167" i="45"/>
  <c r="I165" i="45"/>
  <c r="I163" i="45"/>
  <c r="I161" i="45"/>
  <c r="I157" i="45"/>
  <c r="I155" i="45"/>
  <c r="I151" i="45"/>
  <c r="I149" i="45"/>
  <c r="I146" i="45"/>
  <c r="I143" i="45"/>
  <c r="I141" i="45"/>
  <c r="I139" i="45"/>
  <c r="I137" i="45"/>
  <c r="I136" i="45"/>
  <c r="I134" i="45"/>
  <c r="I132" i="45"/>
  <c r="I130" i="45"/>
  <c r="I128" i="45"/>
  <c r="I126" i="45"/>
  <c r="I124" i="45"/>
  <c r="I123" i="45"/>
  <c r="I121" i="45"/>
  <c r="I119" i="45"/>
  <c r="I117" i="45"/>
  <c r="I115" i="45"/>
  <c r="I113" i="45"/>
  <c r="I111" i="45"/>
  <c r="I109" i="45"/>
  <c r="I106" i="45"/>
  <c r="I104" i="45"/>
  <c r="I103" i="45"/>
  <c r="I101" i="45"/>
  <c r="I99" i="45"/>
  <c r="I97" i="45"/>
  <c r="I95" i="45"/>
  <c r="I93" i="45"/>
  <c r="I91" i="45"/>
  <c r="I89" i="45"/>
  <c r="I87" i="45"/>
  <c r="R83" i="45"/>
  <c r="I170" i="45"/>
  <c r="I166" i="45"/>
  <c r="I159" i="45"/>
  <c r="I158" i="45"/>
  <c r="I142" i="45"/>
  <c r="I135" i="45"/>
  <c r="I127" i="45"/>
  <c r="I120" i="45"/>
  <c r="I112" i="45"/>
  <c r="I96" i="45"/>
  <c r="I88" i="45"/>
  <c r="I168" i="45"/>
  <c r="I162" i="45"/>
  <c r="I154" i="45"/>
  <c r="I147" i="45"/>
  <c r="I138" i="45"/>
  <c r="I131" i="45"/>
  <c r="I116" i="45"/>
  <c r="I107" i="45"/>
  <c r="I100" i="45"/>
  <c r="I92" i="45"/>
  <c r="I85" i="45"/>
  <c r="AD83" i="45"/>
  <c r="X83" i="45"/>
  <c r="U83" i="45"/>
  <c r="S83" i="45"/>
  <c r="O83" i="45"/>
  <c r="T83" i="45"/>
  <c r="I164" i="45"/>
  <c r="I160" i="45"/>
  <c r="I156" i="45"/>
  <c r="I144" i="45"/>
  <c r="I140" i="45"/>
  <c r="I133" i="45"/>
  <c r="I129" i="45"/>
  <c r="I125" i="45"/>
  <c r="I122" i="45"/>
  <c r="I118" i="45"/>
  <c r="I114" i="45"/>
  <c r="I110" i="45"/>
  <c r="I105" i="45"/>
  <c r="I102" i="45"/>
  <c r="I98" i="45"/>
  <c r="I94" i="45"/>
  <c r="I90" i="45"/>
  <c r="I86" i="45"/>
  <c r="I221" i="45" l="1"/>
  <c r="I152" i="45"/>
  <c r="G10" i="44" l="1"/>
  <c r="L9" i="44" l="1"/>
  <c r="L9" i="43"/>
  <c r="F9" i="43" s="1"/>
  <c r="F9" i="44" l="1"/>
  <c r="C9" i="44"/>
  <c r="C10" i="44" s="1"/>
  <c r="C9" i="43"/>
  <c r="C10" i="43" s="1"/>
  <c r="E9" i="44"/>
  <c r="D9" i="44" s="1"/>
  <c r="D10" i="44" s="1"/>
  <c r="G25" i="1" s="1"/>
  <c r="E9" i="43"/>
  <c r="D9" i="43" s="1"/>
  <c r="D10" i="43" s="1"/>
  <c r="K10" i="22"/>
  <c r="J10" i="22"/>
  <c r="I10" i="22"/>
  <c r="H10" i="22"/>
  <c r="G10" i="22"/>
  <c r="L9" i="22"/>
  <c r="F9" i="22" s="1"/>
  <c r="F10" i="22" s="1"/>
  <c r="K10" i="44"/>
  <c r="J10" i="44"/>
  <c r="I10" i="44"/>
  <c r="H10" i="44"/>
  <c r="F10" i="44"/>
  <c r="K10" i="43"/>
  <c r="J10" i="43"/>
  <c r="I10" i="43"/>
  <c r="H10" i="43"/>
  <c r="G10" i="43"/>
  <c r="F10" i="43"/>
  <c r="AL82" i="8"/>
  <c r="C24" i="2" s="1"/>
  <c r="AK82" i="8"/>
  <c r="AJ82" i="8"/>
  <c r="AI82" i="8"/>
  <c r="AH82" i="8"/>
  <c r="AG82" i="8"/>
  <c r="AE82" i="8"/>
  <c r="AD82" i="8"/>
  <c r="C23" i="2" s="1"/>
  <c r="AC82" i="8"/>
  <c r="C22" i="2" s="1"/>
  <c r="C21" i="2"/>
  <c r="C20" i="2"/>
  <c r="C17" i="2"/>
  <c r="C16" i="2"/>
  <c r="V82" i="8"/>
  <c r="C15" i="2" s="1"/>
  <c r="U82" i="8"/>
  <c r="C14" i="2" s="1"/>
  <c r="T82" i="8"/>
  <c r="C13" i="2" s="1"/>
  <c r="S82" i="8"/>
  <c r="R82" i="8"/>
  <c r="C10" i="2" s="1"/>
  <c r="Q82" i="8"/>
  <c r="C9" i="2" s="1"/>
  <c r="P82" i="8"/>
  <c r="C8" i="2" s="1"/>
  <c r="N82" i="8"/>
  <c r="C11" i="2" l="1"/>
  <c r="E10" i="44"/>
  <c r="E10" i="43"/>
  <c r="G24" i="1"/>
  <c r="F25" i="1"/>
  <c r="C9" i="22"/>
  <c r="C10" i="22" s="1"/>
  <c r="E9" i="22"/>
  <c r="E10" i="22" s="1"/>
  <c r="E24" i="1" l="1"/>
  <c r="C19" i="2"/>
  <c r="D9" i="22"/>
  <c r="D10" i="22" s="1"/>
  <c r="J32" i="8"/>
  <c r="J31" i="8"/>
  <c r="J30" i="8"/>
  <c r="O32" i="8"/>
  <c r="O31" i="8"/>
  <c r="O30" i="8"/>
  <c r="O29" i="8"/>
  <c r="AF32" i="8"/>
  <c r="AF31" i="8"/>
  <c r="AF30" i="8"/>
  <c r="AF29" i="8"/>
  <c r="L29" i="8" s="1"/>
  <c r="J29" i="8" s="1"/>
  <c r="E25" i="1" l="1"/>
  <c r="C18" i="2"/>
  <c r="L30" i="8"/>
  <c r="L31" i="8"/>
  <c r="L32" i="8"/>
  <c r="G22" i="1" l="1"/>
  <c r="F22" i="1"/>
  <c r="E7" i="2" l="1"/>
  <c r="E6" i="2" s="1"/>
  <c r="F23" i="1" l="1"/>
  <c r="F27" i="1" s="1"/>
  <c r="G23" i="1"/>
  <c r="G27" i="1" s="1"/>
  <c r="C7" i="2"/>
  <c r="C6" i="2" s="1"/>
  <c r="F24" i="1" l="1"/>
  <c r="Y36" i="45"/>
  <c r="J36" i="45"/>
  <c r="Y35" i="45"/>
  <c r="J35" i="45"/>
  <c r="Y34" i="45"/>
  <c r="J34" i="45"/>
  <c r="Y68" i="45"/>
  <c r="Y69" i="45"/>
  <c r="Y70" i="45"/>
  <c r="Y71" i="45"/>
  <c r="Y72" i="45"/>
  <c r="Y73" i="45"/>
  <c r="Y74" i="45"/>
  <c r="Y75" i="45"/>
  <c r="Y77" i="45"/>
  <c r="Y78" i="45"/>
  <c r="Y80" i="45"/>
  <c r="Y82" i="45"/>
  <c r="J82" i="45"/>
  <c r="I82" i="45" l="1"/>
  <c r="I34" i="45"/>
  <c r="I35" i="45"/>
  <c r="I36" i="45"/>
  <c r="J80" i="45"/>
  <c r="I80" i="45" s="1"/>
  <c r="J78" i="45" l="1"/>
  <c r="I78" i="45" s="1"/>
  <c r="Y53" i="45"/>
  <c r="Y52" i="45"/>
  <c r="Y51" i="45"/>
  <c r="Y50" i="45"/>
  <c r="J53" i="45"/>
  <c r="I53" i="45" s="1"/>
  <c r="J52" i="45"/>
  <c r="I52" i="45" s="1"/>
  <c r="J50" i="45"/>
  <c r="J17" i="45"/>
  <c r="Y41" i="45"/>
  <c r="Y29" i="45"/>
  <c r="N15" i="35"/>
  <c r="K21" i="55" s="1"/>
  <c r="N16" i="35"/>
  <c r="K22" i="55" s="1"/>
  <c r="J22" i="55" s="1"/>
  <c r="J49" i="45"/>
  <c r="J18" i="45"/>
  <c r="Y18" i="45"/>
  <c r="J19" i="45"/>
  <c r="Y19" i="45"/>
  <c r="Y20" i="45"/>
  <c r="Y21" i="45"/>
  <c r="J22" i="45"/>
  <c r="J23" i="45"/>
  <c r="Y23" i="45"/>
  <c r="J24" i="45"/>
  <c r="Y24" i="45"/>
  <c r="J25" i="45"/>
  <c r="Y25" i="45"/>
  <c r="J26" i="45"/>
  <c r="Y26" i="45"/>
  <c r="J27" i="45"/>
  <c r="Y27" i="45"/>
  <c r="J28" i="45"/>
  <c r="Y28" i="45"/>
  <c r="Y30" i="45"/>
  <c r="Y31" i="45"/>
  <c r="Y32" i="45"/>
  <c r="J33" i="45"/>
  <c r="Y33" i="45"/>
  <c r="Y37" i="45"/>
  <c r="Y38" i="45"/>
  <c r="Y40" i="45"/>
  <c r="J42" i="45"/>
  <c r="Y42" i="45"/>
  <c r="J43" i="45"/>
  <c r="Y43" i="45"/>
  <c r="J44" i="45"/>
  <c r="Y44" i="45"/>
  <c r="J45" i="45"/>
  <c r="Y45" i="45"/>
  <c r="J46" i="45"/>
  <c r="Y46" i="45"/>
  <c r="J47" i="45"/>
  <c r="Y47" i="45"/>
  <c r="J48" i="45"/>
  <c r="Y48" i="45"/>
  <c r="J54" i="45"/>
  <c r="Y54" i="45"/>
  <c r="J55" i="45"/>
  <c r="Y55" i="45"/>
  <c r="J56" i="45"/>
  <c r="Y56" i="45"/>
  <c r="J57" i="45"/>
  <c r="Y57" i="45"/>
  <c r="J58" i="45"/>
  <c r="Y58" i="45"/>
  <c r="J59" i="45"/>
  <c r="Y59" i="45"/>
  <c r="J60" i="45"/>
  <c r="Y60" i="45"/>
  <c r="J61" i="45"/>
  <c r="Y61" i="45"/>
  <c r="J62" i="45"/>
  <c r="Y62" i="45"/>
  <c r="J63" i="45"/>
  <c r="Y63" i="45"/>
  <c r="J64" i="45"/>
  <c r="Y64" i="45"/>
  <c r="J65" i="45"/>
  <c r="Y65" i="45"/>
  <c r="J66" i="45"/>
  <c r="Y66" i="45"/>
  <c r="J67" i="45"/>
  <c r="Y67" i="45"/>
  <c r="O11" i="8"/>
  <c r="J16" i="45" s="1"/>
  <c r="Y49" i="45"/>
  <c r="Y17" i="45"/>
  <c r="Y22" i="45"/>
  <c r="J21" i="55" l="1"/>
  <c r="J23" i="55" s="1"/>
  <c r="K23" i="55"/>
  <c r="I50" i="45"/>
  <c r="K16" i="35"/>
  <c r="H16" i="35" s="1"/>
  <c r="K15" i="35"/>
  <c r="N17" i="35"/>
  <c r="I67" i="45"/>
  <c r="I66" i="45"/>
  <c r="I65" i="45"/>
  <c r="I64" i="45"/>
  <c r="I63" i="45"/>
  <c r="I62" i="45"/>
  <c r="I61" i="45"/>
  <c r="I60" i="45"/>
  <c r="I59" i="45"/>
  <c r="I58" i="45"/>
  <c r="I57" i="45"/>
  <c r="I56" i="45"/>
  <c r="I55" i="45"/>
  <c r="I54" i="45"/>
  <c r="I48" i="45"/>
  <c r="I47" i="45"/>
  <c r="I46" i="45"/>
  <c r="I45" i="45"/>
  <c r="I44" i="45"/>
  <c r="I43" i="45"/>
  <c r="I42" i="45"/>
  <c r="I28" i="45"/>
  <c r="I27" i="45"/>
  <c r="I26" i="45"/>
  <c r="I25" i="45"/>
  <c r="I24" i="45"/>
  <c r="I23" i="45"/>
  <c r="J72" i="45"/>
  <c r="I72" i="45" s="1"/>
  <c r="J70" i="45"/>
  <c r="I70" i="45" s="1"/>
  <c r="J68" i="45"/>
  <c r="I68" i="45" s="1"/>
  <c r="J71" i="45"/>
  <c r="I71" i="45" s="1"/>
  <c r="J69" i="45"/>
  <c r="I69" i="45" s="1"/>
  <c r="J41" i="45"/>
  <c r="I41" i="45" s="1"/>
  <c r="J40" i="45"/>
  <c r="I40" i="45" s="1"/>
  <c r="J38" i="45"/>
  <c r="I38" i="45" s="1"/>
  <c r="J37" i="45"/>
  <c r="I37" i="45" s="1"/>
  <c r="I33" i="45"/>
  <c r="J32" i="45"/>
  <c r="I32" i="45" s="1"/>
  <c r="J31" i="45"/>
  <c r="I31" i="45" s="1"/>
  <c r="J30" i="45"/>
  <c r="I30" i="45" s="1"/>
  <c r="I22" i="45"/>
  <c r="J21" i="45"/>
  <c r="I21" i="45" s="1"/>
  <c r="J20" i="45"/>
  <c r="I20" i="45" s="1"/>
  <c r="I19" i="45"/>
  <c r="I18" i="45"/>
  <c r="I17" i="45"/>
  <c r="J51" i="45"/>
  <c r="I51" i="45" s="1"/>
  <c r="J74" i="45"/>
  <c r="I74" i="45" s="1"/>
  <c r="J77" i="45"/>
  <c r="I77" i="45" s="1"/>
  <c r="J29" i="45"/>
  <c r="I29" i="45" s="1"/>
  <c r="I49" i="45"/>
  <c r="J73" i="45"/>
  <c r="I73" i="45" s="1"/>
  <c r="J75" i="45"/>
  <c r="I75" i="45" s="1"/>
  <c r="L11" i="8"/>
  <c r="AF82" i="8"/>
  <c r="O82" i="8"/>
  <c r="J83" i="45" l="1"/>
  <c r="K17" i="35"/>
  <c r="E22" i="1" s="1"/>
  <c r="H15" i="35"/>
  <c r="I16" i="45"/>
  <c r="L82" i="8"/>
  <c r="E23" i="1" s="1"/>
  <c r="J11" i="8"/>
  <c r="E27" i="1" l="1"/>
  <c r="Y83" i="45"/>
  <c r="I83" i="45"/>
</calcChain>
</file>

<file path=xl/comments1.xml><?xml version="1.0" encoding="utf-8"?>
<comments xmlns="http://schemas.openxmlformats.org/spreadsheetml/2006/main">
  <authors>
    <author>Раис РыбакЀв</author>
  </authors>
  <commentList>
    <comment ref="A7" authorId="0">
      <text>
        <r>
          <rPr>
            <b/>
            <sz val="9"/>
            <color indexed="81"/>
            <rFont val="Tahoma"/>
            <family val="2"/>
            <charset val="204"/>
          </rPr>
          <t>автоподборвысоты</t>
        </r>
      </text>
    </comment>
    <comment ref="A8" authorId="0">
      <text>
        <r>
          <rPr>
            <b/>
            <sz val="9"/>
            <color indexed="81"/>
            <rFont val="Tahoma"/>
            <family val="2"/>
            <charset val="204"/>
          </rPr>
          <t>автоподборвысоты</t>
        </r>
      </text>
    </comment>
    <comment ref="A9" authorId="0">
      <text>
        <r>
          <rPr>
            <b/>
            <sz val="9"/>
            <color indexed="81"/>
            <rFont val="Tahoma"/>
            <family val="2"/>
            <charset val="204"/>
          </rPr>
          <t>автоподборвысоты</t>
        </r>
      </text>
    </comment>
    <comment ref="A10" authorId="0">
      <text>
        <r>
          <rPr>
            <b/>
            <sz val="9"/>
            <color indexed="81"/>
            <rFont val="Tahoma"/>
            <family val="2"/>
            <charset val="204"/>
          </rPr>
          <t>автоподборвысоты</t>
        </r>
      </text>
    </comment>
    <comment ref="A11" authorId="0">
      <text>
        <r>
          <rPr>
            <b/>
            <sz val="9"/>
            <color indexed="81"/>
            <rFont val="Tahoma"/>
            <family val="2"/>
            <charset val="204"/>
          </rPr>
          <t>автоподборвысоты</t>
        </r>
      </text>
    </comment>
    <comment ref="A13" authorId="0">
      <text>
        <r>
          <rPr>
            <b/>
            <sz val="9"/>
            <color indexed="81"/>
            <rFont val="Tahoma"/>
            <family val="2"/>
            <charset val="204"/>
          </rPr>
          <t>автоподборвысоты</t>
        </r>
      </text>
    </comment>
    <comment ref="A14" authorId="0">
      <text>
        <r>
          <rPr>
            <b/>
            <sz val="9"/>
            <color indexed="81"/>
            <rFont val="Tahoma"/>
            <family val="2"/>
            <charset val="204"/>
          </rPr>
          <t>автоподборвысоты</t>
        </r>
      </text>
    </comment>
  </commentList>
</comments>
</file>

<file path=xl/comments2.xml><?xml version="1.0" encoding="utf-8"?>
<comments xmlns="http://schemas.openxmlformats.org/spreadsheetml/2006/main">
  <authors>
    <author>bp_r_x0000_a</author>
  </authors>
  <commentList>
    <comment ref="A12" authorId="0">
      <text>
        <r>
          <rPr>
            <b/>
            <sz val="9"/>
            <color indexed="81"/>
            <rFont val="Tahoma"/>
            <family val="2"/>
            <charset val="204"/>
          </rPr>
          <t>автоподборвысоты</t>
        </r>
      </text>
    </comment>
  </commentList>
</comments>
</file>

<file path=xl/comments3.xml><?xml version="1.0" encoding="utf-8"?>
<comments xmlns="http://schemas.openxmlformats.org/spreadsheetml/2006/main">
  <authors>
    <author>bp_r_x0000_a</author>
  </authors>
  <commentList>
    <comment ref="A12" authorId="0">
      <text>
        <r>
          <rPr>
            <b/>
            <sz val="9"/>
            <color indexed="81"/>
            <rFont val="Tahoma"/>
            <family val="2"/>
            <charset val="204"/>
          </rPr>
          <t>автоподборвысоты</t>
        </r>
      </text>
    </comment>
  </commentList>
</comments>
</file>

<file path=xl/comments4.xml><?xml version="1.0" encoding="utf-8"?>
<comments xmlns="http://schemas.openxmlformats.org/spreadsheetml/2006/main">
  <authors>
    <author>bp_r_x0000_a</author>
  </authors>
  <commentList>
    <comment ref="A12" authorId="0">
      <text>
        <r>
          <rPr>
            <b/>
            <sz val="9"/>
            <color indexed="81"/>
            <rFont val="Tahoma"/>
            <family val="2"/>
            <charset val="204"/>
          </rPr>
          <t>автоподборвысоты</t>
        </r>
      </text>
    </comment>
  </commentList>
</comments>
</file>

<file path=xl/sharedStrings.xml><?xml version="1.0" encoding="utf-8"?>
<sst xmlns="http://schemas.openxmlformats.org/spreadsheetml/2006/main" count="4571" uniqueCount="931">
  <si>
    <t>Коды</t>
  </si>
  <si>
    <t xml:space="preserve">Форма по ОКУД </t>
  </si>
  <si>
    <t>0505200</t>
  </si>
  <si>
    <t xml:space="preserve">Дата </t>
  </si>
  <si>
    <t xml:space="preserve">Глава по БК </t>
  </si>
  <si>
    <t>169</t>
  </si>
  <si>
    <t>Раздел</t>
  </si>
  <si>
    <t xml:space="preserve">по БК </t>
  </si>
  <si>
    <t>Подраздел</t>
  </si>
  <si>
    <t>Целевая статья</t>
  </si>
  <si>
    <t>Вид расходов</t>
  </si>
  <si>
    <t>Основное мероприятие</t>
  </si>
  <si>
    <t>Вид документа</t>
  </si>
  <si>
    <t xml:space="preserve">Единица измерения: </t>
  </si>
  <si>
    <t xml:space="preserve">по ОКЕИ </t>
  </si>
  <si>
    <t>384</t>
  </si>
  <si>
    <t>1. Объем бюджетных ассигнований на предоставление субсидий на финансовое обеспечение выполнения государственного задания на оказание государственных услуг (выполнение работ)</t>
  </si>
  <si>
    <t>Наименование учреждения</t>
  </si>
  <si>
    <t>Наименование показателя</t>
  </si>
  <si>
    <t>Код строки</t>
  </si>
  <si>
    <t>Объем бюджетных ассигнований</t>
  </si>
  <si>
    <t>всего</t>
  </si>
  <si>
    <t>по государственным услугам</t>
  </si>
  <si>
    <t>000011</t>
  </si>
  <si>
    <t>по работам</t>
  </si>
  <si>
    <t>000012</t>
  </si>
  <si>
    <t>затраты на уплату налогов, в качестве объекта налогообложения по которым признается имущество учреждения</t>
  </si>
  <si>
    <t>000013</t>
  </si>
  <si>
    <t>000014</t>
  </si>
  <si>
    <t>затраты на содержание имущества учреждения, не используемого для выполнения государственного задания</t>
  </si>
  <si>
    <t>корректировка объема бюджетных ассигнований в связи с применением коэффициента выравнивания</t>
  </si>
  <si>
    <t>000015</t>
  </si>
  <si>
    <t>Итого по учреждению</t>
  </si>
  <si>
    <t>000019</t>
  </si>
  <si>
    <t>Всего</t>
  </si>
  <si>
    <t>1.1 Аналитическое распределение объема бюджетных ассигнований на предоставление субсидий федеральным государственным учреждениям на финансовое обеспечение государственного задания на оказание государственных услуг (выполнение работ)</t>
  </si>
  <si>
    <t>Аналитический код</t>
  </si>
  <si>
    <t>Объем бюджетных ассигнований, тыс. руб.</t>
  </si>
  <si>
    <t>1</t>
  </si>
  <si>
    <t>2</t>
  </si>
  <si>
    <t>3</t>
  </si>
  <si>
    <t>4</t>
  </si>
  <si>
    <t>5</t>
  </si>
  <si>
    <t>На предоставление субсидий федеральным государственным учреждениям на финансовое обеспечение государственного задания на оказание государственных услуг (выполнение работ), всего</t>
  </si>
  <si>
    <t>-</t>
  </si>
  <si>
    <r>
      <t xml:space="preserve">в том числе:
</t>
    </r>
    <r>
      <rPr>
        <b/>
        <sz val="10"/>
        <rFont val="Times New Roman"/>
        <family val="1"/>
        <charset val="204"/>
      </rPr>
      <t>на оплату труда и начисления на выплаты по оплате труда</t>
    </r>
  </si>
  <si>
    <t>100</t>
  </si>
  <si>
    <t>в том числе:
оплата труда работников федеральных государственных учреждений за исключением денежного довольствия военнослужащих и сотрудников, имеющих специальные звания</t>
  </si>
  <si>
    <t>121</t>
  </si>
  <si>
    <t>денежное довольствие военнослужащим и сотрудникам, имеющим специальные звания</t>
  </si>
  <si>
    <t>151</t>
  </si>
  <si>
    <t>выплаты, зависящие от размера оплаты труда работников федеральных государственных учреждений</t>
  </si>
  <si>
    <t>122</t>
  </si>
  <si>
    <t>страховые взносы в государственные внебюджетные фонды</t>
  </si>
  <si>
    <t>123</t>
  </si>
  <si>
    <t>расходы на финансовое обеспечение повышения заработной платы отдельным категориям работников федеральных учреждений, предусмотренные Указом Президента Российской Федераци от 07.05.2012 №597</t>
  </si>
  <si>
    <t>124</t>
  </si>
  <si>
    <t xml:space="preserve">      иные расходы, не зависящие от размера оплаты труда работников федеральных государственных учреждений</t>
  </si>
  <si>
    <t>000</t>
  </si>
  <si>
    <t>из них:
горюче-смазочные материалы</t>
  </si>
  <si>
    <t>360</t>
  </si>
  <si>
    <t>на иные затраты, непосредственно связанные с оказанием государственной услуги (выполнением работы)</t>
  </si>
  <si>
    <t>на коммунальные услуги</t>
  </si>
  <si>
    <t>330</t>
  </si>
  <si>
    <t>310</t>
  </si>
  <si>
    <t>320</t>
  </si>
  <si>
    <t xml:space="preserve">Уникальный номер реестровой записи ведомственного 
перечня </t>
  </si>
  <si>
    <t>Государственная услуга</t>
  </si>
  <si>
    <t>Наименование учреждения, оказывающего государственную услугу</t>
  </si>
  <si>
    <t>Показатель объема</t>
  </si>
  <si>
    <t>Значение нормативных затрат на оказание единицы государственной услуги, руб</t>
  </si>
  <si>
    <t>Среднее значение размера платы (цены, тарифа) за оказание государственной услуги, руб</t>
  </si>
  <si>
    <t>наименование</t>
  </si>
  <si>
    <t>единица измерения</t>
  </si>
  <si>
    <t>значение</t>
  </si>
  <si>
    <t>в том числе:</t>
  </si>
  <si>
    <t>показатели, отражающие отраслевую специфику государственной услуги (содержание, условия (формы) оказания государственной услуги)</t>
  </si>
  <si>
    <t>затраты, непосредственно связанные с оказанием государственной услуги</t>
  </si>
  <si>
    <t>затраты на общехозяйственные нужды на оказание государственной услуги</t>
  </si>
  <si>
    <t>ОТ1</t>
  </si>
  <si>
    <t>ИНЗ</t>
  </si>
  <si>
    <t>СНИ</t>
  </si>
  <si>
    <t>СОЦДИ</t>
  </si>
  <si>
    <t>УС</t>
  </si>
  <si>
    <t>ТУ</t>
  </si>
  <si>
    <t>ОТ2</t>
  </si>
  <si>
    <t>ПНЗ</t>
  </si>
  <si>
    <t xml:space="preserve">из них: </t>
  </si>
  <si>
    <t xml:space="preserve">оплата труда работников, за исключением денежного довольствия военнослужащих и сотрудников, имеющих специальные звания </t>
  </si>
  <si>
    <t>денежное довольствие военнослужащих и сотрудников, имеющих специальные звания</t>
  </si>
  <si>
    <t>выплаты, зависящие от размера оплаты труда работников</t>
  </si>
  <si>
    <t>начисления на выплаты по оплате труда работников</t>
  </si>
  <si>
    <t>иные расходы, не зависящие от размера оплаты труда работников</t>
  </si>
  <si>
    <t>ГСМ</t>
  </si>
  <si>
    <t>оплата труда работников за исключением денежного довольствия военнослужащих и сотрудников, имеющих специальные звания</t>
  </si>
  <si>
    <t>Работа</t>
  </si>
  <si>
    <t>на уплату налогов, в качестве объекта налогообложения по которым признается имущество учреждения</t>
  </si>
  <si>
    <t>на содержание имущества учреждения, не используемого для выполнения государственного задания, всего (гр. 5 + гр. 6)</t>
  </si>
  <si>
    <t>затраты на потребление электрической энергии (10% общего объема затрат учреждения в части указанного вида затрат в составе затрат на коммунальные услуги)</t>
  </si>
  <si>
    <t xml:space="preserve"> затраты на потребление тепловой энергии (50% общего объема затрат учреждения в части указанного вида затрат в составе затрат на коммунальные услуги)</t>
  </si>
  <si>
    <t>Итого</t>
  </si>
  <si>
    <t>Планируемый объем финансового обеспечения выполнения государственного задания, исходя из объемов субсидии, полученной из федерального бюджета в отчетном финансовом году на указанные цели</t>
  </si>
  <si>
    <t>Планируемые поступления доходов платной деятельности сверх установленного государственного задания, исходя из указанных поступлений, полученных в отчетном финансовом году</t>
  </si>
  <si>
    <t xml:space="preserve">      на приобретение услуг связи</t>
  </si>
  <si>
    <t xml:space="preserve">      на приобретение транспортных услуг</t>
  </si>
  <si>
    <t xml:space="preserve">      на прочие общехозяйственные нужды</t>
  </si>
  <si>
    <t>показатели, отражающие отраслевую специфику работы (содержание, условия (формы) выполнения работы)</t>
  </si>
  <si>
    <t>Деятельность в области гидрометеорологии и смежных с ней областях, мониторинга состояния окружающей среды, ее загрязнения</t>
  </si>
  <si>
    <t>Единица</t>
  </si>
  <si>
    <t>000001</t>
  </si>
  <si>
    <t>000002</t>
  </si>
  <si>
    <t>000003</t>
  </si>
  <si>
    <t>000004</t>
  </si>
  <si>
    <t>000005</t>
  </si>
  <si>
    <t>000006</t>
  </si>
  <si>
    <t>000007</t>
  </si>
  <si>
    <t>Мегабайт</t>
  </si>
  <si>
    <t>000008</t>
  </si>
  <si>
    <t>000009</t>
  </si>
  <si>
    <t>000017</t>
  </si>
  <si>
    <t>000020</t>
  </si>
  <si>
    <t>000021</t>
  </si>
  <si>
    <t>000023</t>
  </si>
  <si>
    <t>000024</t>
  </si>
  <si>
    <t>000025</t>
  </si>
  <si>
    <t>000026</t>
  </si>
  <si>
    <t>000031</t>
  </si>
  <si>
    <t>000032</t>
  </si>
  <si>
    <t>000033</t>
  </si>
  <si>
    <t>000034</t>
  </si>
  <si>
    <t>000035</t>
  </si>
  <si>
    <t>000036</t>
  </si>
  <si>
    <t>000037</t>
  </si>
  <si>
    <t>000038</t>
  </si>
  <si>
    <t>000039</t>
  </si>
  <si>
    <t>000040</t>
  </si>
  <si>
    <t>000041</t>
  </si>
  <si>
    <t>000043</t>
  </si>
  <si>
    <t>000044</t>
  </si>
  <si>
    <t>000052</t>
  </si>
  <si>
    <t>000053</t>
  </si>
  <si>
    <t>000054</t>
  </si>
  <si>
    <t>000055</t>
  </si>
  <si>
    <t>000057</t>
  </si>
  <si>
    <t>000058</t>
  </si>
  <si>
    <t>000059</t>
  </si>
  <si>
    <t>000061</t>
  </si>
  <si>
    <t>000062</t>
  </si>
  <si>
    <t>000063</t>
  </si>
  <si>
    <t>000064</t>
  </si>
  <si>
    <t>000065</t>
  </si>
  <si>
    <t>000066</t>
  </si>
  <si>
    <t>000067</t>
  </si>
  <si>
    <t>Выполнение работ по метрологическому обеспечению, разработке, испытанию и внедрению методов, моделей и технологий гидрометеорологических и гелиогеофизических расчетов, прогнозов и мониторинга</t>
  </si>
  <si>
    <t>Предоставление информации о состоянии и загрязнении окружающей среды.</t>
  </si>
  <si>
    <t>Обмен космической информацией в соответствии с Соглашением с ЕВМЕТСАТ</t>
  </si>
  <si>
    <t>Техническое сопровождение и эксплуатация, вывод из эксплуатации информационных систем и компонентов информационно-телекоммуникационной инфраструктуры</t>
  </si>
  <si>
    <t>Центр обработки данных</t>
  </si>
  <si>
    <t>Ведение информационных ресурсов и баз данных</t>
  </si>
  <si>
    <t>Получение (сбор), хранение, обработка (обобщение, систематизация) информации в области гидрометеорологии и мониторинга окружающей среды</t>
  </si>
  <si>
    <t>Обеспечение выполнения обязательств Российской Федерации по международным договорам Российской Федерации, в которых ответственным исполнителем является Росгидромет, обеспечение участия Российской Федерации в международных организациях в рамках компетенции</t>
  </si>
  <si>
    <t>Распространение информации, международный обмен данными в области гидрометеорологии и смежных с ней областях, мониторинга состояния окружающей среды, ее загрязнения по международным договорам Российской Федерации</t>
  </si>
  <si>
    <t>Cоздание и развитие информационных систем и компонентов информационно-телекоммуникационной инфраструктуры</t>
  </si>
  <si>
    <t>ИС обеспечения типовой деятельности</t>
  </si>
  <si>
    <t>ИС обеспечения специальной деятельности</t>
  </si>
  <si>
    <t>Проведение прикладных научных исследований</t>
  </si>
  <si>
    <t>Осуществление реставрации и консервации музейных предметов, музейных коллекций</t>
  </si>
  <si>
    <t>Ведение Единого государственного фонда данных о состоянии окружающей среды, ее загрязнении (ЕГФД)</t>
  </si>
  <si>
    <t>Типовые компоненты ИТКИ</t>
  </si>
  <si>
    <t>Совершенствование системы наблюдений за состоянием окружающей среды и развитие технологий сбора, архивации, распространения и управления данными наблюдений</t>
  </si>
  <si>
    <t>Проведение экспедиционных исследований гидрометеорологических характеристик окружающей среды и ее загрязнения (в том числе авиационных и маршрутных обследований, экспедиций по комплексному мониторингу морей)</t>
  </si>
  <si>
    <t>Реализация дополнительных профессиональных программ повышения квалификации</t>
  </si>
  <si>
    <t>Создание экспозиций (выставок) музеев, организация выездных выставок</t>
  </si>
  <si>
    <t>Подготовка прогностической информации, обеспечение выпуска экстренной информации об опасных природных явлениях (в том числе цунами), информации о фактических и прогнозируемых резких изменениях погоды и загрязнении окружающей среды, которые могут угрожать жизни и здоровью населения и наносить ущерб окружающей среде, прогнозирование изменения компонентов природной среды, приводящее в том числе к изменению климата</t>
  </si>
  <si>
    <t>Подготовка прогностической информации, выпуск экстренной информации об опасных природных явлениях (в том числе цунами), выпуск информации о фактических и прогнозируемых резких изменениях погоды и загрязнении окружающей среды</t>
  </si>
  <si>
    <t>Обеспечение работы ФП РСЧС-ЦУНАМИ,</t>
  </si>
  <si>
    <t>Создание и поддержание в состоянии постоянной готовности к использованию локальных систем оповещения</t>
  </si>
  <si>
    <t>Обеспечение постоянной готовности к использованию локальных систем оповещения</t>
  </si>
  <si>
    <t>Прогнозирование и распространение информации о природных явлениях</t>
  </si>
  <si>
    <t>Проведение регулярных и оперативных (по выявленным случаям аварийного и экстремально высокого загрязнения окружающей среды) наблюдений за состоянием и загрязнением окружающей среды на государственной наблюдательной сети</t>
  </si>
  <si>
    <t>Организация и проведение комплексных исследований, включая малоизученные районы тихоокеанского сектора Антарктики</t>
  </si>
  <si>
    <t>Проведение научных исследований в Антарктике, обеспечение деятельности российских антарктических станций и сезонных полевых баз в форме зимовочных и сезонных экспедиций Российской антарктической экспедиции</t>
  </si>
  <si>
    <t>Сбор и обработка гидрометеорологической информации и подготовка информационной продукции о состоянии окружающей среды и ее загрязнении</t>
  </si>
  <si>
    <t>Обеспечение единства и требуемой точности результатов анализов, измерений, тестирования в соответствии с требованиями метрологического обеспечения природоохранной деятельности.</t>
  </si>
  <si>
    <t>Ведение наблюдений в области гидрометеорологии</t>
  </si>
  <si>
    <t>Обеспечение выпуска экстренной информации об опасных природных явлениях, о фактических и прогнозируемых резких изменениях погоды и загрязнении окружающей среды.</t>
  </si>
  <si>
    <t>Разработка, испытание и внедрение новых и совершенствование существующих технологий активных воздействий на гидрометеорологические и геофизические процессы и явления</t>
  </si>
  <si>
    <t>Исследования климата, его изменений и их последствий. Оценка гидрометеорологического режима и климатических ресурсов</t>
  </si>
  <si>
    <t>Предоставление рассчитанных климатических показателей для отнесения территорий к неблагоприятным для производства сельскохозяйственной продукции</t>
  </si>
  <si>
    <t>Предоставление программного обеспечения, инженерной, вычислительной и информационно-телекоммуникационной инфраструктуры, в том числе на основе "облачных технологий"</t>
  </si>
  <si>
    <t>Виды ИКТ-сервисов на "облачных технологий":Платформа как услуга (PaaS)</t>
  </si>
  <si>
    <t>Содержание (эксплуатация) имущества, находящегося в государственной (муниципальной) собственности</t>
  </si>
  <si>
    <t>Обеспечение эксплуатационно-технического обслуживания объектов и помещений, а также содержание указанных объектов и помещений, оборудования и прилегающей территории в надлежащем состоянии</t>
  </si>
  <si>
    <t>Комплектование, учет, хранение и организация использования документов в области гидрометеорологии и мониторинга окружающей среды Российской Федерации</t>
  </si>
  <si>
    <t>Комплектование, учет, хранение и организация использования документов</t>
  </si>
  <si>
    <t>Проведение научных исследований в Арктике (в том числе на Архипелаге Шпицберген)</t>
  </si>
  <si>
    <t>Выполнение комплексных научных исследований и государственного мониторинга за состоянием природной среды Арктики; проведение в соответствии с утвержденными программами фундаментальных, поисковых и прикладных научно-исследовательских, экспедиционных, опытно-конструкторских и технологических работ</t>
  </si>
  <si>
    <t>Научно-методическое обеспечение</t>
  </si>
  <si>
    <t>Формирование, учет, изучение, обеспечение физического сохранения и безопасности музейных предметов, музейных коллекций</t>
  </si>
  <si>
    <t>Работа по активному воздействию на гидрометеорологические и геофизические процессы и явления.</t>
  </si>
  <si>
    <t>Предоставление сведений (данных) о фактическом состоянии окружающей среды, а также информации о прогнозируемых изменениях в ее состоянии (информации общего назначения), предоставление данных для государственного фонда данных государственного экологического мониторинга, представление данных для государственного водного реестра, предоставление данных в единую государственную автоматизированную систему мониторинга радиационной обстановки на территории Российской Федерации, Предоставление оперативной (экстренной) фактической и прогностической информации о состоянии и загрязнении окружающей среды, опасных природных явлениях, фактах экстремально высокого загрязнения в целях обеспечения безопасности населения и снижения ущерба экономике от чрезвычайных ситуаций природного и техногенного характера, предоставление информации общего назначения, отнесенной к составу ЕГФД в Мировой центр данных</t>
  </si>
  <si>
    <t>Гидрометеорологическое обеспечение органов власти, Вооруженных Сил РФ, а также населения информацией о фактическом и прогнозируемом состоянии окружающей среды, ее загрязнении, в том числе экстренной информацией, гидрометеорологическое обеспечение функционирования объектов по хранению и уничтожению химического оружия, функционирования опасных производственных объектов биологического и химического профиля представление оперативной и прогнозной информации о масштабах и уровнях загрязнения окружающей среды и возможных его последствиях, оперативное обеспечение гидрометеорологической информацией и данными о состоянии окружающей среды, ее загрязнении при угрозе или совершении террористического акта, а также минимизации и (или) ликвидации его последствий; представление оперативной и прогнозной информации о метеорологической ситуации и масштабах и уровнях загрязнения окружающей среды и в зоне совершения террористического акта (угрозы его совершения)</t>
  </si>
  <si>
    <t>Человеко-час</t>
  </si>
  <si>
    <t>Тысяча квадратных метров</t>
  </si>
  <si>
    <t>СПРАВОЧНО указать районный коэффициент (%)</t>
  </si>
  <si>
    <t>Численность сотрудников, не связанных непосредственно с выполнением работы (Справочно)</t>
  </si>
  <si>
    <t>ИТОГО:</t>
  </si>
  <si>
    <t>СПРАВОЧНО человеко-день - показатель объема</t>
  </si>
  <si>
    <t>Реализация дополнительных профессиональных образовательных программ повышения квалификации</t>
  </si>
  <si>
    <t>Человек</t>
  </si>
  <si>
    <t>В РУБЛЯХ!!!!!!!</t>
  </si>
  <si>
    <t>Численность обучающихся</t>
  </si>
  <si>
    <t>УТВЕРЖДАЮ</t>
  </si>
  <si>
    <t>ФЕДЕРАЛЬНАЯ СЛУЖБА ПО ГИДРОМЕТЕОРОЛОГИИ И МОНИТОРИНГУ ОКРУЖАЮЩЕЙ СРЕДЫ</t>
  </si>
  <si>
    <t>Условие 1</t>
  </si>
  <si>
    <t>Признак отнесения к услуге или работе</t>
  </si>
  <si>
    <t>ОКВЭД</t>
  </si>
  <si>
    <t>Перечень учреждений</t>
  </si>
  <si>
    <t>Включена в Федеральный реестр государственных услуг, реестры государственных услуг субъектов РФ, реестры муниципальных услуг в соответствии с 210 ФЗ</t>
  </si>
  <si>
    <t>Включена в перечень услуг, которые являются необходимыми и обязательными для предоставления государственных и муниципальных услуг, утвержденный в 210 ФЗ</t>
  </si>
  <si>
    <t>В плановой форме</t>
  </si>
  <si>
    <t>государственная (муниципальная) услуга или работа бесплатная</t>
  </si>
  <si>
    <t>Нет</t>
  </si>
  <si>
    <t>Техническая поддержка и обеспечение функционирования</t>
  </si>
  <si>
    <t>ФГБУ "ГИДРОМЕТСЕРВИС"</t>
  </si>
  <si>
    <t>ФГБУ "РГМАА"</t>
  </si>
  <si>
    <t>Услуга</t>
  </si>
  <si>
    <t>В стационарных условиях</t>
  </si>
  <si>
    <t>Проведение наблюдений за состоянием окружающей среды (физическими и химическими процессами, происходящими в окружающей среде, определение ее метеорологических, климатических, аэрологических, гидрологических, океанологических, гелиогеофизических, агрометеорологических характеристик, состоянием озонового слоя); определения уровня загрязнения атмосферного воздуха ( в т.ч. трансграничного), снежного покрова, атмосферных осадков, фонового состояния окружающей среды, почв, поверхностных водных объектов (по гидрохимическим и гидробиологическим показателям), мониторинг уникальной экологической системы озера Байкал, морских вод и донных отложений, территориального моря Российской Федерации, континентального шельфа и исключительной экономической зоны Российской Федерации, за радиационной обстановкой, в районах расположения (в том числе в зонах защитных мероприятий) объектов по хранению, уничтожению, производству и разработке химического оружия, околоземного космического пространства; оценка и прогноз изменения состояния и загрязнения окружающей среды</t>
  </si>
  <si>
    <t>ФГБУ "ААНИИ"</t>
  </si>
  <si>
    <t>Обеспечение технологического процесса</t>
  </si>
  <si>
    <t>Контроль и мониторинг показателей функционирования</t>
  </si>
  <si>
    <t>Вне стационара</t>
  </si>
  <si>
    <t>постоянно</t>
  </si>
  <si>
    <t>Количество человеко-часов</t>
  </si>
  <si>
    <t>Объем бюджетных ассигнований, рублей</t>
  </si>
  <si>
    <t>Числеднность сотрудников, непосредственно связанных с выполнением работы (Справочно)</t>
  </si>
  <si>
    <t>Численность сотрудников, не связанных непосредственно с оказанием услуг (Справочно)</t>
  </si>
  <si>
    <t>Формирование бюджетной отчетности для главного распорядителя, распорядителя бюджетных средств, уполномоченного на формирование сводных и консолидированных форм отчетности</t>
  </si>
  <si>
    <t>Содержание и ремонт научно- исследовательского флота Росгидромета.</t>
  </si>
  <si>
    <t>Метрологическое обеспечение измерений, проводимых на государственной наблюдательной сети, в том числе метрологический контроль средств измерений характеристик окружающей природной среды, ее загрязнения</t>
  </si>
  <si>
    <t>Поверка средств измерений, экспертиза и аттестация методик (методов) измерений</t>
  </si>
  <si>
    <t>Годовая, внутригодовая</t>
  </si>
  <si>
    <t>Бумажные носители информации</t>
  </si>
  <si>
    <t>69.20 Деятельность по оказанию услуг в области бухгалтерского учета, по проведению финансового аудита, по налоговому консультированию</t>
  </si>
  <si>
    <t>71.12.54 Работы полевые и изыскания в области гидрометеорологии и смежных с ней областях, экспедиционные обследования объектов окружающей среды с целью оценки уровней загрязнения</t>
  </si>
  <si>
    <t>71.12.5 Деятельность в области гидрометеорологии и смежных с ней областях, мониторинга состояния окружающей среды, ее загрязнения</t>
  </si>
  <si>
    <t>71.12.51 Деятельность наблюдательной гидрометеорологической сети</t>
  </si>
  <si>
    <t>71.12.55 Деятельность по обработке и предоставлению гидрометеорологической информации органам государственной власти и населению</t>
  </si>
  <si>
    <t>74.60 Проведение расследований и обеспечение безопасности</t>
  </si>
  <si>
    <t>_____________________ М.Е. Яковенко</t>
  </si>
  <si>
    <t>№ п/п</t>
  </si>
  <si>
    <t>Наименование работы</t>
  </si>
  <si>
    <t>Содержание работы 1</t>
  </si>
  <si>
    <t>Содержание работы 2</t>
  </si>
  <si>
    <t>Показатель объема работы</t>
  </si>
  <si>
    <t>Нормативные затраты на выполнение работ (руб.)</t>
  </si>
  <si>
    <t xml:space="preserve">единица измерения </t>
  </si>
  <si>
    <t>ВСЕГО:</t>
  </si>
  <si>
    <t>затраты на оплату труда работников, непосредственно связанных с выполнением работы и начисления на выплаты по оплате труда работников, непосредственно связанных с выполнением работы</t>
  </si>
  <si>
    <t>затраты на приобретение материальных запасов и на приобретение движимого имущества (основных средств и нематериальных активов), не отнесенного к особо ценному движимому имуществу и используемого в процессе выполнения работы, с учетом срока его полезного использования, а также затраты на аренду указанного имущества</t>
  </si>
  <si>
    <t xml:space="preserve">затраты на оплату коммунальных услуг </t>
  </si>
  <si>
    <t>затраты на содержание объектов недвижимого имущества, необходимого для выполнения государственного задания, а также затраты на аренду указанного имущества</t>
  </si>
  <si>
    <t>затраты на содержание объектов особо ценного движимого имущества и имущества, необходимого для выполнения государственного задания, а также затраты на аренду указанного имущества</t>
  </si>
  <si>
    <t xml:space="preserve">затраты на приобретение услуг связи </t>
  </si>
  <si>
    <t xml:space="preserve">затраты на приобретение транспортных услуг </t>
  </si>
  <si>
    <t>затраты на оплату труда работников, которые не принимают непосредственного участия в выполнении работы и начисления на выплаты по оплате труда работников, которые не принимают непосредственного участия в выполнении работы, включая административно-управленческий персонал</t>
  </si>
  <si>
    <t>Количество поверенных средств измерений</t>
  </si>
  <si>
    <t>Количество информационных ресурсов и баз данных</t>
  </si>
  <si>
    <t>Объем информации</t>
  </si>
  <si>
    <t>Количество экспедиций</t>
  </si>
  <si>
    <t>Количество представленной информации</t>
  </si>
  <si>
    <t>(на очередной финансовый год)</t>
  </si>
  <si>
    <t>(на первый год планового периода)</t>
  </si>
  <si>
    <t>(на второй год планового периода)</t>
  </si>
  <si>
    <t>Разработка и проведение мероприятий по защите населения и объектов экономики от воздействия снежных лавин путем их предупредительного спуска</t>
  </si>
  <si>
    <t>Обеспечение безопасности населения в лавиноопасных районах и уменьшение ущерба объектам от схода снежных лавин</t>
  </si>
  <si>
    <t>Компоненты инфраструктуры электронного правительства</t>
  </si>
  <si>
    <t>Количество противолавинных отрядов</t>
  </si>
  <si>
    <t>Эксплуатируемая площадь, всего, в т.ч. зданий прилегающей территории</t>
  </si>
  <si>
    <t>Штука</t>
  </si>
  <si>
    <t>Количетсво аттестованных методик.</t>
  </si>
  <si>
    <t>Количество пунктов наблюдений (Единица)</t>
  </si>
  <si>
    <t>Количество прогнозов (предупреждений)Количество единиц проду</t>
  </si>
  <si>
    <t>Количество справок, информационных материалов</t>
  </si>
  <si>
    <t xml:space="preserve">Количество судов </t>
  </si>
  <si>
    <t>Количество районов полетов</t>
  </si>
  <si>
    <t>Количество предоставленных прогнозов, предупреждений, информации</t>
  </si>
  <si>
    <t>Количество пользователей</t>
  </si>
  <si>
    <t xml:space="preserve">количество пунктов наблюдений  </t>
  </si>
  <si>
    <t>Количество измерений</t>
  </si>
  <si>
    <t>Количество предоставленной информации</t>
  </si>
  <si>
    <t>Количество нормативных технических, методических документов</t>
  </si>
  <si>
    <t xml:space="preserve">Количество проинспектированных станций </t>
  </si>
  <si>
    <t xml:space="preserve"> Количество ИКТ-сервисов на основе "облачных технологий": Платформа как услуга (PaaS)</t>
  </si>
  <si>
    <t>Количество отчетов, докладов</t>
  </si>
  <si>
    <t>Количество научно-исследовательских работ</t>
  </si>
  <si>
    <t>количество Центров обработки данных</t>
  </si>
  <si>
    <t>количество программно-технических средств</t>
  </si>
  <si>
    <t>Количество представленных показателей</t>
  </si>
  <si>
    <t>Количество мероприятий</t>
  </si>
  <si>
    <t xml:space="preserve">Количество судов  </t>
  </si>
  <si>
    <t>объем данных передаваемых в международный обмен</t>
  </si>
  <si>
    <t>Количество информационных материалов</t>
  </si>
  <si>
    <t xml:space="preserve">Количество станций и сезонных полевых баз </t>
  </si>
  <si>
    <t xml:space="preserve">Объем информации </t>
  </si>
  <si>
    <t xml:space="preserve">Количество отчетов, докладов </t>
  </si>
  <si>
    <t>Количетсво отчетов, подлежащих своду</t>
  </si>
  <si>
    <t>Количество ИС обеспечения специальной деятельности</t>
  </si>
  <si>
    <t>Количество ИС обесепчения типовой деятельности</t>
  </si>
  <si>
    <t>Количество компонентов инфраструктуры электронного правительства</t>
  </si>
  <si>
    <t>Количество станций и сезонных полевых баз</t>
  </si>
  <si>
    <t>Количество территорий</t>
  </si>
  <si>
    <t>Количество методов, моделей, технологий, технических и программных средств</t>
  </si>
  <si>
    <t>Количество локальных систем оповещения</t>
  </si>
  <si>
    <t>количество документов</t>
  </si>
  <si>
    <t>Единиц хранения</t>
  </si>
  <si>
    <t>количество автоматизированных рабочих мест</t>
  </si>
  <si>
    <t>Значение нормативных затрат на выполнение единицы работы, руб (ВСЕГО/значение показателя объема)</t>
  </si>
  <si>
    <t>000016</t>
  </si>
  <si>
    <t>000018</t>
  </si>
  <si>
    <t>000027</t>
  </si>
  <si>
    <t>000028</t>
  </si>
  <si>
    <t>000029</t>
  </si>
  <si>
    <t>000030</t>
  </si>
  <si>
    <t>000045</t>
  </si>
  <si>
    <t>000046</t>
  </si>
  <si>
    <t>000047</t>
  </si>
  <si>
    <t>000048</t>
  </si>
  <si>
    <t>000049</t>
  </si>
  <si>
    <t>000050</t>
  </si>
  <si>
    <t>000051</t>
  </si>
  <si>
    <t>000060</t>
  </si>
  <si>
    <t>ФЕДЕРАЛЬНОЕ ГОСУДАРСТВЕННОЕ БЮДЖЕТНОЕ УЧРЕЖДЕНИЕ "________________________________________________________________"</t>
  </si>
  <si>
    <t>затраты на иные расходы, непосредственно связанные с выполнением работы</t>
  </si>
  <si>
    <t>Реализация дополнительных профессиональных программ профессиональной переподготовки</t>
  </si>
  <si>
    <t>Не указано</t>
  </si>
  <si>
    <t>ФГБОУ ДПО "ИПК"</t>
  </si>
  <si>
    <t>71.12.57 Деятельность, связанная с активными воздействиями на метеорологические и геофизические процессы и явления</t>
  </si>
  <si>
    <t>2020 год</t>
  </si>
  <si>
    <t>на формирование в установленном порядке резерва на полное восстановление состава объектов особо ценного движимого имущества, используемого в процессе оказания государственной услуги (выполнения работы) (основных средств и нематериальных активов, амортизируемых в процессе оказания услуги), с учетом срока их полезного использования</t>
  </si>
  <si>
    <t>на формирование в установленном порядке резерва на полное восстановление состава объектов особо ценного движимого имущества, необходимого для общехозяйственных нужд (основных средств и нематериальных активов), с учетом срока их полезного использования</t>
  </si>
  <si>
    <t>ФР1</t>
  </si>
  <si>
    <t>ФР2</t>
  </si>
  <si>
    <t>611</t>
  </si>
  <si>
    <t>Основной документ</t>
  </si>
  <si>
    <t>Численность сотрудников, непосредственно связанных с оказанием услуги (Справочно)</t>
  </si>
  <si>
    <t>Руководитель Росгидромета</t>
  </si>
  <si>
    <t>Количество пунктов наблюдений</t>
  </si>
  <si>
    <t>гидрологические</t>
  </si>
  <si>
    <t>аэрологические</t>
  </si>
  <si>
    <t>ТДС</t>
  </si>
  <si>
    <t>в том числе: метеорологические</t>
  </si>
  <si>
    <t xml:space="preserve">3. Сведения о нормативных правовых (правовых) актах, устанавливающих порядок расчета объема бюджетных ассигнований </t>
  </si>
  <si>
    <t>Нормативный правовой (правовой) акт</t>
  </si>
  <si>
    <t>вид</t>
  </si>
  <si>
    <t>дата</t>
  </si>
  <si>
    <t>номер</t>
  </si>
  <si>
    <t>сфера регулирования</t>
  </si>
  <si>
    <t>статус</t>
  </si>
  <si>
    <t>предполагаемая дата изменения статуса*</t>
  </si>
  <si>
    <t>*  Для проектов нормативных правовых актов указывается предполагаемый срок внесения в Правительство Российской Федерации (утверждения федеральным органом  исполнительной  власти);  для  действующих,  подлежащих  признанию утратившим  силу  (приостановлению)  нормативных правовых актов указывается дата  прекращения  их  действия.  В  случае, если срок действия нормативных правовых актов не установлен, в данной графе ставится "01.01.2099".</t>
  </si>
  <si>
    <t>Руководитель                     _________________________      __________________   ___________________________</t>
  </si>
  <si>
    <t xml:space="preserve">Исполнитель                   __________________      _________________________   _______________    </t>
  </si>
  <si>
    <t>действующий</t>
  </si>
  <si>
    <t>Постановление Правительства Российской Федерации</t>
  </si>
  <si>
    <t>Приказ Росгидромета</t>
  </si>
  <si>
    <t>Об утверждении Порядка определения нормативных затрат на выполнение государственных работ федеральными государственными бюджетными учреждениями, в отношении которых Росгидромет осуществляет функции и полномочия учредителя</t>
  </si>
  <si>
    <t>" ____"  _________________ 20  ___ г.</t>
  </si>
  <si>
    <t xml:space="preserve">                                                                                        (должность)                                        (фамилия, инициалы)                                          (телефон)                                   </t>
  </si>
  <si>
    <t xml:space="preserve">(уполномоченное лицо)                                                              (должность)                                                          (подпись)                                          (расшифровка подписи)                       </t>
  </si>
  <si>
    <t>количество пунктов наблюдений</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</si>
  <si>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</si>
  <si>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22</t>
  </si>
  <si>
    <t>23</t>
  </si>
  <si>
    <t>24</t>
  </si>
  <si>
    <t>25</t>
  </si>
  <si>
    <t>26</t>
  </si>
  <si>
    <t>27</t>
  </si>
  <si>
    <t>30</t>
  </si>
  <si>
    <t>31</t>
  </si>
  <si>
    <t>32</t>
  </si>
  <si>
    <t>33</t>
  </si>
  <si>
    <t>34</t>
  </si>
  <si>
    <t>7.1</t>
  </si>
  <si>
    <t>7.2</t>
  </si>
  <si>
    <t>О порядке формирования государственного задания на оказание государственных услуг (выполнение работ) в отношении федеральных государственных учреждений и финансового обеспечения выполнения государственного задания</t>
  </si>
  <si>
    <t>Правила (порядок) предоставления</t>
  </si>
  <si>
    <t>на приобретение материальных запасов и на приобретение движимого имущества (основных средств и нематериальных активов), не отнесенного к особо ценному движимому имуществу и используемого в процессе оказания государственной услуги (выполнения работы), с учетом срока его полезного использования, а также затраты на аренду указанного имущества</t>
  </si>
  <si>
    <t>на содержание объектов недвижимого имущества, а также затраты на аренду указанного имущества</t>
  </si>
  <si>
    <t xml:space="preserve">   на содержание объектов особо ценного движимого имущества, а также затраты на аренду указанного имущества</t>
  </si>
  <si>
    <t>Справочно: Коэффициент платной деятельности                                                           (гр. 10 / (гр. 10 + гр. 11))</t>
  </si>
  <si>
    <t>затраты на уплату налогов в качестве объекта налогообложения по которым признается имущество учреждения</t>
  </si>
  <si>
    <t>Объем бюджетных ассигнований с учетом коэффициента платной деятельности (тыс. руб.)</t>
  </si>
  <si>
    <t>Общий объем затрат с учетом платной деятельности (тыс. руб.)</t>
  </si>
  <si>
    <t>затраты на потребление электрической энергии  (10% общего объема затрат учреждения в части указанного вида затрат в составе затрат на коммунальные услуги)</t>
  </si>
  <si>
    <t>X</t>
  </si>
  <si>
    <t>тыс. рублей</t>
  </si>
  <si>
    <t>всего, 
(гр.31 + гр.32 +  гр.33 + гр.34+ гр.35)</t>
  </si>
  <si>
    <t>11.2</t>
  </si>
  <si>
    <t>11.1</t>
  </si>
  <si>
    <t>27.1</t>
  </si>
  <si>
    <t>всего,
(гр.11 = гр.12 + гр.13 + гр.14 + гр.15 + гр.16)</t>
  </si>
  <si>
    <t>всего,
(гр. 10 = гр. 11 + гр. 17 + гр. 19 + гр. 20 + гр. 21 + гр. 22 + гр. 23 + гр. 24 + гр. 25 + гр. 26 + гр. 27 + гр. 33)</t>
  </si>
  <si>
    <t>12.2</t>
  </si>
  <si>
    <t>12.1</t>
  </si>
  <si>
    <t>12</t>
  </si>
  <si>
    <t>13</t>
  </si>
  <si>
    <t>14</t>
  </si>
  <si>
    <t>15</t>
  </si>
  <si>
    <t>16</t>
  </si>
  <si>
    <t>17</t>
  </si>
  <si>
    <t>18</t>
  </si>
  <si>
    <t>19</t>
  </si>
  <si>
    <t>20</t>
  </si>
  <si>
    <t>21</t>
  </si>
  <si>
    <t>28.1</t>
  </si>
  <si>
    <t>28</t>
  </si>
  <si>
    <t>29</t>
  </si>
  <si>
    <t>всего,
(гр.12 = гр.13 + гр.14 + гр.15 + гр.16 + гр.17)</t>
  </si>
  <si>
    <t>всего, 
(гр.28= гр.29 +  гр.30 + гр.31 + гр.32+ гр.33)</t>
  </si>
  <si>
    <t>всего,
(гр. 10 = гр. 11 + гр. 18 + гр. 20 + гр. 21 + гр. 22 + гр. 23 + гр. 24 + гр. 25 + гр. 26 + гр. 27 + гр. 28 + гр. 34)</t>
  </si>
  <si>
    <t>Уникальный номер реестровой записи</t>
  </si>
  <si>
    <t>711239Ф.99.1.АБ50АА00000</t>
  </si>
  <si>
    <t>811010Ф.99.1.АЯ05АА00007</t>
  </si>
  <si>
    <t>711239Ф.99.1.АБ54АА00000</t>
  </si>
  <si>
    <t>742074Ф.99.1.АБ38АА04000</t>
  </si>
  <si>
    <t>711239Ф.99.1.АБ41АА00000</t>
  </si>
  <si>
    <t>742074Ф.99.1.АБ39АА08000</t>
  </si>
  <si>
    <t>742074Ф.99.1.АБ39АА16000</t>
  </si>
  <si>
    <t>711239Ф.99.1.АБ42АА00000</t>
  </si>
  <si>
    <t>711239Ф.99.1.АБ55АА00000</t>
  </si>
  <si>
    <t>620300Ф.99.1.АЖ54АА10001</t>
  </si>
  <si>
    <t>620300Ф.99.1.АЖ54АА22001</t>
  </si>
  <si>
    <t>620300Ф.99.1.АЖ54АА18001</t>
  </si>
  <si>
    <t>620300Ф.99.1.АЖ54АА37001</t>
  </si>
  <si>
    <t>620300Ф.99.1.АЖ54АА34001</t>
  </si>
  <si>
    <t>620300Ф.99.1.АЖ54АА38001</t>
  </si>
  <si>
    <t>711239Ф.99.1.АБ40АА00000</t>
  </si>
  <si>
    <t>804200О.99.0.ББ60АБ20001</t>
  </si>
  <si>
    <t>730000Ф.99.1.БВ10АА00006</t>
  </si>
  <si>
    <t>730000Ф.99.1.БВ16АА02001</t>
  </si>
  <si>
    <t xml:space="preserve">692000Ф.99.1.АЧ42АА01000 </t>
  </si>
  <si>
    <t>Годовая, промежуточная</t>
  </si>
  <si>
    <t>804200О.99.0.ББ60АБ29001</t>
  </si>
  <si>
    <t>затраты на формирование в установленном порядке резерва на полное восстановление состава объектов особо ценного движимого имущества, используемого в процессе выполнения работы (основных средств и нематериальных активов, амортизируемых в процессе оказания услуги), с учетом срока их полезного использования</t>
  </si>
  <si>
    <t>затраты на формирование в установленном порядке резерва на полное восстановление состава объектов особо ценного движимого имущества, необходимого для общехозяйственных нужд (основных средств и нематериальных активов), с учетом срока их полезного использования</t>
  </si>
  <si>
    <t>742074Ф.99.1.АБ39АА24000</t>
  </si>
  <si>
    <t>773300Ф.99.1.АЖ45АА11002</t>
  </si>
  <si>
    <t>742074Ф.99.1.АБ39АА20000</t>
  </si>
  <si>
    <t>620100Ф.99.1.АЖ43АА02002</t>
  </si>
  <si>
    <t>620100Ф.99.1.АЖ43АА04002</t>
  </si>
  <si>
    <t>620100Ф.99.1.АЖ43АА00002</t>
  </si>
  <si>
    <t>620100Ф.99.1.АЖ43АА01002</t>
  </si>
  <si>
    <t>620100Ф.99.1.АЖ43АА03002</t>
  </si>
  <si>
    <t>711239Ф.99.1.АБ51АА00000</t>
  </si>
  <si>
    <t>711239Ф.99.1.АБ62АА00000</t>
  </si>
  <si>
    <t>742074Ф.99.1.АБ39АА06000</t>
  </si>
  <si>
    <t>742074Ф.99.1.АБ39АА12000</t>
  </si>
  <si>
    <t>742074Ф.99.1.АБ39АА30000</t>
  </si>
  <si>
    <t>742074Ф.99.1.АБ39АА26000</t>
  </si>
  <si>
    <t>742074Ф.99.1.АБ39АА00000</t>
  </si>
  <si>
    <t>Обеспечение выпуска экстренной информации об опасных природных явлениях, о фактических и прогнозируемых резких изменениях погоды и загрязнении окружающей среды</t>
  </si>
  <si>
    <t>742074Ф.99.1.АБ39АА18000</t>
  </si>
  <si>
    <t>742074Ф.99.1.АБ39АА14000</t>
  </si>
  <si>
    <t>742074Ф.99.1.АБ39АА22000</t>
  </si>
  <si>
    <t>742074Ф.99.1.АБ39АА02000</t>
  </si>
  <si>
    <t>742074Ф.99.1.АБ39АА28000</t>
  </si>
  <si>
    <t>711239Ф.99.1.АБ63АА00000</t>
  </si>
  <si>
    <t>711239Ф.99.1.АБ46АА00000</t>
  </si>
  <si>
    <t>631100Ф.99.1.АЖ46АА00006</t>
  </si>
  <si>
    <t>804200О.99.0.ББ59АБ29001</t>
  </si>
  <si>
    <t>затраты на прочие общехозяйственные нужды на выполнение работы</t>
  </si>
  <si>
    <t>Обеспечение единства и требуемой точности результатов анализов, измерений, тестирования в соответствии с требованиями метрологического обеспечения природоохранной деятельности</t>
  </si>
  <si>
    <t xml:space="preserve">692000Ф.99.1.АЧ42АА00000 </t>
  </si>
  <si>
    <t>Формирование бюджетной отчетности главного распорядителя (распорядителя) бюджетных средств, главного администратора источников финансирования дефицита бюджета, главного администратора доходов бюджета</t>
  </si>
  <si>
    <t>Составление и представление бюджетной отчетности главного распорядителя (распорядителя) бюджетных средств, главного администратора источников финансирования дефицита бюджета, главного администратора доходов бюджета</t>
  </si>
  <si>
    <t>Работа в целом</t>
  </si>
  <si>
    <t>711239Ф.99.1.АБ47АА00000</t>
  </si>
  <si>
    <t>679</t>
  </si>
  <si>
    <t>22.12.2017</t>
  </si>
  <si>
    <t>2021 год</t>
  </si>
  <si>
    <t>852301О.99.0.ББ50АЖ24000</t>
  </si>
  <si>
    <t>852301О.99.0.ББ50АЖ40000</t>
  </si>
  <si>
    <t>Реализация образовательных программ высшего образования – программ подготовки научно-педагогических кадров в аспирантуре</t>
  </si>
  <si>
    <t>Направления подготовки и укрупненные группы: 05.00.00 Науки о земле                                                                                                                                                                                                                                                                                                                                                                                                               Виды образовательных программ: не указано
Формы обучения и формы реализации образовательных программ: Заочная</t>
  </si>
  <si>
    <t>Направления подготовки и укрупненные группы: 05.00.00 Науки о земле                                                                                                                                                                                                                                                                                                                                                                                                               Виды образовательных программ: не указано
Формы обучения и формы реализации образовательных программ: Очная_x000D_</t>
  </si>
  <si>
    <t xml:space="preserve">Виды образовательных программ: не указано
Категория потребителей: не указано                                                                                                                                                                                                                                                                                                                                                                                                                                                                                                                        Формы образования и формы реализации образовательных программ: Очная_x000D_
</t>
  </si>
  <si>
    <t xml:space="preserve">Виды образовательных программ: не указано
Категория потребителей: не указано                                                                                                                                                                                                                                                                                                                                                                                                                                                                                                                            Формы образования и формы реализации образовательных программ: Заочная с применением дистанционных образовательных технологий
</t>
  </si>
  <si>
    <t>Виды образовательных программ: не указано
Категория потребителей: не указано                                                                                                                                                                                                                                                                                                                                                                                                                                                                                                                     Формы образования и формы реализации образовательных программ: Заочная с применением дистанционных образовательных технологий</t>
  </si>
  <si>
    <t>2019 год (очередной финансовый год)</t>
  </si>
  <si>
    <t>Перечень работ и услуг, сформированный в соответствии с общероссийскими и федеральными перечнями работ и услуг</t>
  </si>
  <si>
    <t>04 Деятельность в области гидрометеорологии и смежных с ней областях, мониторинга состояния окружающей среды, ее загрязнения</t>
  </si>
  <si>
    <t>07 Культура, кинематография, архивное дело, туризм</t>
  </si>
  <si>
    <t>09 Связь, информатика и средства массовой информации</t>
  </si>
  <si>
    <t>13 Управление государственными (муниципальными) финансам, ведение бухгалтерского (бюджетного) учета, составление и представление бухгалтерской (финансовой) отчетности, налоговое консультирование</t>
  </si>
  <si>
    <t>28 Жилищно-коммунальное хозяйство, благоустройство, градостроительная деятельность, строительство и архитектура</t>
  </si>
  <si>
    <t>№</t>
  </si>
  <si>
    <t>АБ37</t>
  </si>
  <si>
    <t>АБ38</t>
  </si>
  <si>
    <t>АБ39</t>
  </si>
  <si>
    <t>АБ40</t>
  </si>
  <si>
    <t>АБ41</t>
  </si>
  <si>
    <t>АБ42</t>
  </si>
  <si>
    <t>АБ46</t>
  </si>
  <si>
    <t>АБ47</t>
  </si>
  <si>
    <t>АБ50</t>
  </si>
  <si>
    <t>АБ51</t>
  </si>
  <si>
    <t>АБ54</t>
  </si>
  <si>
    <t>АБ55</t>
  </si>
  <si>
    <t>АБ62</t>
  </si>
  <si>
    <t>АБ63</t>
  </si>
  <si>
    <t>АЖ43</t>
  </si>
  <si>
    <t>АЖ45</t>
  </si>
  <si>
    <t>АЖ46</t>
  </si>
  <si>
    <t>АЖ54</t>
  </si>
  <si>
    <t>ББ50</t>
  </si>
  <si>
    <t>ББ59</t>
  </si>
  <si>
    <t>ББ60</t>
  </si>
  <si>
    <t>БВ16</t>
  </si>
  <si>
    <t>БВ10</t>
  </si>
  <si>
    <t>АЧ42</t>
  </si>
  <si>
    <t>АЯ05</t>
  </si>
  <si>
    <t/>
  </si>
  <si>
    <t>Вид деятельности</t>
  </si>
  <si>
    <t>Код услуги или работы О/ФП</t>
  </si>
  <si>
    <t>Базовая услуга или работа</t>
  </si>
  <si>
    <t>Содержание (показатель 1)</t>
  </si>
  <si>
    <t>Содержание (показатель 2)</t>
  </si>
  <si>
    <t>Содержание (показатель 3)</t>
  </si>
  <si>
    <t>Условия (формы) оказания (показатель 1)</t>
  </si>
  <si>
    <t>Условия (формы) оказания (показатель 2)</t>
  </si>
  <si>
    <t>Платность услуги (работы)</t>
  </si>
  <si>
    <t>ОКПД</t>
  </si>
  <si>
    <t xml:space="preserve">Категории потребителей услуги (работы) </t>
  </si>
  <si>
    <t>Показатели объема услуги (работы)</t>
  </si>
  <si>
    <t>Показатели качества услуги (работы)</t>
  </si>
  <si>
    <t>Дата начала действия</t>
  </si>
  <si>
    <t>Дата окончания действия</t>
  </si>
  <si>
    <t>Актуальность</t>
  </si>
  <si>
    <t>Реквизиты нормативных правовых актов, являющихся основанием для включения</t>
  </si>
  <si>
    <t>726010Ф.99.1.АБ37АА00000</t>
  </si>
  <si>
    <t>04.002.1 Создание и поддержание в состоянии постоянной готовности к использованию локальных систем оповещения</t>
  </si>
  <si>
    <t>001 Обеспечение постоянной готовности к использованию локальных систем оповещения</t>
  </si>
  <si>
    <t>01 В плановой форме</t>
  </si>
  <si>
    <t>72.60.10.000 Услуги, связанные с использованием вычислительной техники и информационных технологий, прочие е с созданием информационных систем и автоматизированных систем управления, системной интеграцией^- услуги, связанные с созданием информационных ресурсов сети Интернет и предоставлением на этой основе информационных услуг^- услуги, связанные с предос</t>
  </si>
  <si>
    <t>ФГБУ "ГИДРОМЕТЦЕНТР РОССИИ"
ФГБУ "САХАЛИНСКОЕ УГМС"
ФГБУ "СЕВЕРНОЕ УГМС"
ФГБУ "ЯКУТСКОЕ УГМС"
ФГБУ "ИПГ"
ФГБУ "СЕВЕРО-КАВКАЗСКАЯ ВС"
ФГБУ "КОЛЫМСКОЕ УГМС"
ФГБУ "ПРИМОРСКОЕ УГМС"
ФГБУ "ЧУКОТСКОЕ УГМС"
ФГБУ "ОБЬ-ИРТЫШСКОЕ УГМС"
ФГБУ "ЦЕНТРАЛЬНО-ЧЕРНОЗЕМНОЕ УГМС"
ФГБУ "ПРИВОЛЖСКОЕ УГМС"
ФГБУ "СРЕДНЕСИБИРСКОЕ УГМС"
ФГБУ "ЗАБАЙКАЛЬСКОЕ УГМС"
ФГБУ "ЦЕНТРАЛЬНОЕ УГМС"
ФГБУ "СЕВЕРО-КАВКАЗСКОЕ УГМС"
ФГБУ "ДАЛЬНЕВОСТОЧНОЕ УГМС"
ФГБУ "УРАЛЬСКОЕ УГМС"
ФГБУ "ЗАПАДНО-СИБИРСКОЕ УГМС"
ФГБУ "КРЫМСКОЕ УГМС"
ФГБУ "МУРМАНСКОЕ УГМС"
ФГБУ "КАМЧАТСКОЕ УГМС"
ФГБУ "ВЕРХНЕ-ВОЛЖСКОЕ УГМС"
ФГБУ "НПО "ТАЙФУН"
ФГБУ "УГМС РЕСПУБЛИКИ ТАТАРСТАН"
ФГБУ "СЕВЕРО-ЗАПАДНОЕ УГМС"
ФГБУ "ГВЦ РОСГИДРОМЕТА"
ФГБУ "ИРКУТСКОЕ УГМС"
ФГБУ "БАШКИРСКОЕ УГМС"
ФГБУ "ААНИИ"</t>
  </si>
  <si>
    <t>0040012 В интересах общества
0040022 Орган государственной власти или местного самоуправления
0040032 Физические лица
0040042 Юридические лица</t>
  </si>
  <si>
    <t>001 Количество локальных систем оповещения (Единица)</t>
  </si>
  <si>
    <t>01.07.2014</t>
  </si>
  <si>
    <t>31.12.2099</t>
  </si>
  <si>
    <t>Да</t>
  </si>
  <si>
    <t>Постановление - от 30.12.2003 №794 "О единой государственной системе предупреждения и ликвидации чрезвычайных ситуаций"
Постановление - от 01.03.1993 №178 О создании локальных систем оповещения в районах размещения потенциально опасных объектов</t>
  </si>
  <si>
    <t>04.003.1 Сбор и обработка гидрометеорологической информации и подготовка информационной продукции о состоянии окружающей среды и ее загрязнении</t>
  </si>
  <si>
    <t>003 Обеспечение единства и требуемой точности результатов анализов, измерений, тестирования в соответствии с требованиями метрологического обеспечения природоохранной деятельности.</t>
  </si>
  <si>
    <t>62.09 Деятельность, связанная с использованием вычислительной техники и информационных технологий, прочая
74.20 Деятельность в области архитектуры; инженерно-техническое проектирование; геолого-разведочные и геофизические работы; геодезическая и картографическая деятельность; деятельность в области стандартизации и метрологии; деятельность в области гидроме</t>
  </si>
  <si>
    <t>74.20.74 Услуги в области гидрометеорологии и картографии</t>
  </si>
  <si>
    <t>ФГБУ "ВНИИСХМ"
ФГБУ "ЦАО"
ФГБУ "НПО "ТАЙФУН"
ФГБУ "ГГИ"
ФГБУ "ГГО"</t>
  </si>
  <si>
    <t>0040102 В интересах общества
0040012 Орган государственной власти или местного самоуправления
0040022 Физические лица
0040032 Юридические лица</t>
  </si>
  <si>
    <t>042 Количество поверенных средств измерений (Единица)</t>
  </si>
  <si>
    <t>09.10.2015</t>
  </si>
  <si>
    <t>Федеральный закон - от 19.07.1998 №113-ФЗ "Об гидрометеорологической службе"
Постановление - от 30.12.2003 №794 "О единой государственной системе предупреждения и ликвидации чрезвычайных ситуаций"
Постановление - от 11.05.1993 №443 "О создании противолавинной службы"
Постановление - от 23.07.2004 №372 "О федеральной службе по гидрометеорологии и мониторингу окружающей среды"
Федеральный закон - от 10.01.2002 №7-ФЗ "Об охране окружающей среды"
Приказ - от 17.10.2000 №150 "Об утверждении перечня работ федерального назначения в области гидрометеорологии и смежных с ней областях"
Постановление - от 01.03.1993 №178 О создании локальных систем оповещения в районах размещения потенциально опасных объектов</t>
  </si>
  <si>
    <t>04.004.1 Деятельность в области гидрометеорологии и смежных с ней областях, мониторинга состояния окружающей среды, ее загрязнения</t>
  </si>
  <si>
    <t>001 Обеспечение выпуска экстренной информации об опасных природных явлениях, о фактических и прогнозируемых резких изменениях погоды и загрязнении окружающей среды.</t>
  </si>
  <si>
    <t>011 Количество территорий (Единица)</t>
  </si>
  <si>
    <t>Федеральный закон - от 19.07.1998 №113-ФЗ "Об гидрометеорологической службе"
Постановление - от 15.11.1997 №1425 "Об информационных услугах в области гидрометеорологии и мониторинга загрязнения окружающей природной среды"
Постановление - от 30.12.2003 №794 "О единой государственной системе предупреждения и ликвидации чрезвычайных ситуаций"
Постановление - от 23.07.2004 №372 "О федеральной службе по гидрометеорологии и мониторингу окружающей среды"
Федеральный закон - от 10.01.2002 №7-ФЗ "Об охране окружающей среды"
Приказ - от 17.10.2000 №150 "Об утверждении перечня работ федерального назначения в области гидрометеорологии и смежных с ней областях"</t>
  </si>
  <si>
    <t>002 Предоставление информации о состоянии и загрязнении окружающей среды.</t>
  </si>
  <si>
    <t>Федеральный закон - от 19.07.1998 №113-ФЗ "Об гидрометеорологической службе"
Постановление - от 15.11.1997 №1425 "Об информационных услугах в области гидрометеорологии и мониторинга загрязнения окружающей природной среды"
Постановление - от 30.12.2003 №794 "О единой государственной системе предупреждения и ликвидации чрезвычайных ситуаций"
Федеральный закон - от 05.06.2012 №50-ФЗ "О регулировании деятельности российских граждан и российских юридических лиц в Антарктике"
Постановление - от 11.05.1993 №443 "О создании противолавинной службы"
Постановление - от 23.07.2004 №372 "О федеральной службе по гидрометеорологии и мониторингу окружающей среды"
Федеральный закон - от 10.01.2002 №7-ФЗ "Об охране окружающей среды"
Приказ - от 17.10.2000 №150 "Об утверждении перечня работ федерального назначения в области гидрометеорологии и смежных с ней областях"</t>
  </si>
  <si>
    <t>004 Содержание и ремонт научно- исследовательского флота Росгидромета.</t>
  </si>
  <si>
    <r>
      <rPr>
        <sz val="10"/>
        <color indexed="10"/>
        <rFont val="Arial"/>
        <family val="2"/>
        <charset val="204"/>
      </rPr>
      <t xml:space="preserve">049 Трудозатраты (Человеко-день) </t>
    </r>
    <r>
      <rPr>
        <sz val="10"/>
        <rFont val="Arial"/>
        <family val="2"/>
        <charset val="204"/>
      </rPr>
      <t xml:space="preserve">                                                                                                                                                                                                                                                                                                                                                                                                                                                                                   018 Количество судов (Единица)                                                                                                                                                                                                                                                                                                                                                                                                                                                                                                                                                                                                                                                                                                                                                                                                                                                                                                                                                                    021 Количество административных территорий (Единица)
015 Количество акваторий (Единица)
041 Количество аккредитованных лабораторий (Единица)
040 Количество аттестованных методик (Единица)
038 Количество аэродромов (Единица)
037 Количество бюллетеней, выписок (Единица)
014 Количество водоемов (Единица)
026 Количество воздействий (Единица)
032 Количество вывезенных из Антарктики отходов (Тонна;^метрическая тонна (1000 кг))
025 Защищаемая площадь (Гектар)
028 Количество методов, моделей, технологий, технических и программных средств (Единица)
043 Количество методов, моделей, технологий, технических и программных средств (Единица)
048 Количество национальных сообщений об антропогенных выбросах и абсорбции парниковых газов на территории РФ (Единица)
045 Количество нормативных технических, методических документов (Единица)
005 Количество обследований (Единица)
033 Количество оповещений (Единица)
027 Количество отчетов, докладов (Единица)
019 Количество платформ (Единица)
042 Количество поверенных средств измерений (Единица)
017 Количество портов (Единица)
022 Количество потребителей (Человек)
013 Количество предоставленной информации (Единица)
024 Количество измерений (Единица)
053 Количество ингредиентов (Единица)
035 Количество информационно-справочных ресурсов (Штука)
020 Количество культур (Единица)
016 Количество районов моря (Единица)
039 Количество районов полетов (Единица)
030 Количество сводок (Единица)
010 Количество сеансов обработки (Единица)
003 Количество сеансов принятой космической информации (Единица)
044 Количество сейсмических станций (Единица)
034 Количество справок, информационных материалов (Единица)
023 Количество спущенных лавин (Единица)
029 Количество станций (Единица)
036 Количество станций и сезонных полевых баз (Единица)
011 Количество территорий (Единица)
050 Количество территорий, защищаемых от лавин (Единица)
031 Количество установленного на российских антарктических станциях технологического природоохранного оборудования (Единица)
012 Количество участков (Единица)
052 Количество проб (Единица)
047 Количество проинспектированных станций (Единица)
051 Количество пунктов наблюдений (Единица)
046 Количество экспедиций (Единица)
007 Объем информации (Мегабайт)
002 Оправдываемость краткосрочных (на 1 сутки) прогнозов. (Процент)
001 Оправдываемость штормовых предупреждений (Процент)
008 Количество прогнозов (предупреждений)Количество единиц проду (Единица)
004 Количество сеансов при (Единица)
006 Количество случаев ава (Единица)
009 гнозов (предупреждений) (Единица)</t>
    </r>
  </si>
  <si>
    <t>Федеральный закон - от 19.07.1998 №113-ФЗ "Об гидрометеорологической службе"
Постановление - от 15.11.1997 №1425 "Об информационных услугах в области гидрометеорологии и мониторинга загрязнения окружающей природной среды"
Федеральный закон - от 05.06.2012 №50-ФЗ "О регулировании деятельности российских граждан и российских юридических лиц в Антарктике"
Постановление - от 11.05.1993 №443 "О создании противолавинной службы"
Постановление - от 23.07.2004 №372 "О федеральной службе по гидрометеорологии и мониторингу окружающей среды"
Федеральный закон - от 10.01.2002 №7-ФЗ "Об охране окружающей среды"
Приказ - от 17.10.2000 №150 "Об утверждении перечня работ федерального назначения в области гидрометеорологии и смежных с ней областях"
Постановление - от 15.11.2012 №1168 «О полномочиях федеральных органов исполнительной власти, связанных с регулированием деятельности в Антарктике»
Постановление - от 01.03.1993 №178 О создании локальных систем оповещения в районах размещения потенциально опасных объектов</t>
  </si>
  <si>
    <t>005 Обеспечение работы ФП РСЧС-ЦУНАМИ,</t>
  </si>
  <si>
    <r>
      <rPr>
        <sz val="10"/>
        <color indexed="10"/>
        <rFont val="Arial"/>
        <family val="2"/>
        <charset val="204"/>
      </rPr>
      <t xml:space="preserve">051 Количество пунктов наблюдений (Единица) </t>
    </r>
    <r>
      <rPr>
        <sz val="10"/>
        <rFont val="Arial"/>
        <family val="2"/>
        <charset val="204"/>
      </rPr>
      <t xml:space="preserve">
034 Количество справок, информационных материалов (Единица)</t>
    </r>
    <r>
      <rPr>
        <sz val="10"/>
        <rFont val="Arial"/>
        <family val="2"/>
        <charset val="204"/>
      </rPr>
      <t xml:space="preserve">
008 Количество прогнозов (предупреждений)Количество единиц проду (Единица)</t>
    </r>
  </si>
  <si>
    <t>Федеральный закон - от 19.07.1998 №113-ФЗ "Об гидрометеорологической службе"
Постановление - от 15.11.1997 №1425 "Об информационных услугах в области гидрометеорологии и мониторинга загрязнения окружающей природной среды"
Постановление - от 30.12.2003 №794 "О единой государственной системе предупреждения и ликвидации чрезвычайных ситуаций"
Постановление - от 23.07.2004 №372 "О федеральной службе по гидрометеорологии и мониторингу окружающей среды"
Федеральный закон - от 10.01.2002 №7-ФЗ "Об охране окружающей среды"
Приказ - от 17.10.2000 №150 "Об утверждении перечня работ федерального назначения в области гидрометеорологии и смежных с ней областях"
Приказ - от 01.08.2006 №171 О функциональной подсистеме предупреждения о цунами единой государственной системы предупреждения и ликвидации чрезвычайных ситуаций</t>
  </si>
  <si>
    <t>007 Работа по активному воздействию на гидрометеорологические и геофизические процессы и явления.</t>
  </si>
  <si>
    <t>ФГБУ "ЦАО"
ФГБУ "СЕВЕРО-КАВКАЗСКАЯ ВС"
ФГБУ "НПО "ТАЙФУН"
ФГБУ "СТАВРОПОЛЬСКАЯ ВС"
ФГБУ "КРАСНОДАРСКАЯ ВС"
ФГБУ "ГГО"
ФГБУ "ВГИ"</t>
  </si>
  <si>
    <t>036 Количество станций и сезонных полевых баз (Единица)</t>
  </si>
  <si>
    <t>008 Ведение наблюдений в области гидрометеорологии</t>
  </si>
  <si>
    <t>ФГБУ "АВИАМЕТТЕЛЕКОМ РОСГИДРОМЕТА"
ФГБУ "САХАЛИНСКОЕ УГМС"
ФГБУ "СЕВЕРНОЕ УГМС"
ФГБУ "ЯКУТСКОЕ УГМС"
ФГБУ "СЕВЕРО-КАВКАЗСКАЯ ВС"
ФГБУ "КОЛЫМСКОЕ УГМС"
ФГБУ "ПРИМОРСКОЕ УГМС"
ФГБУ "ЧУКОТСКОЕ УГМС"
ФГБУ "ОБЬ-ИРТЫШСКОЕ УГМС"
ФГБУ "ЦЕНТРАЛЬНО-ЧЕРНОЗЕМНОЕ УГМС"
ФГБУ "ПРИВОЛЖСКОЕ УГМС"
ФГБУ "СРЕДНЕСИБИРСКОЕ УГМС"
ФГБУ "ЗАБАЙКАЛЬСКОЕ УГМС"
ФГБУ "ЦЕНТРАЛЬНОЕ УГМС"
ФГБУ "СЕВЕРО-КАВКАЗСКОЕ УГМС"
ФГБУ "ДАЛЬНЕВОСТОЧНОЕ УГМС"
ФГБУ "УРАЛЬСКОЕ УГМС"
ФГБУ "ЗАПАДНО-СИБИРСКОЕ УГМС"
ФГБУ "КРЫМСКОЕ УГМС"
ФГБУ "МУРМАНСКОЕ УГМС"
ФГБУ "СЦГМС ЧАМ"
ФГБУ "КАМЧАТСКОЕ УГМС"
ФГБУ "ВЕРХНЕ-ВОЛЖСКОЕ УГМС"
ФГБУ "УГМС РЕСПУБЛИКИ ТАТАРСТАН"
ФГБУ "ГАМЦ РОСГИДРОМЕТА"
ФГБУ "СЕВЕРО-ЗАПАДНОЕ УГМС"
ФГБУ "ИРКУТСКОЕ УГМС"
ФГБУ "БАШКИРСКОЕ УГМС"</t>
  </si>
  <si>
    <t>008 Количество прогнозов (предупреждений)Количество единиц проду (Единица)
002 Оправдываемость краткосрочных (на 1 сутки) прогнозов. (Процент)</t>
  </si>
  <si>
    <t>Федеральный закон - от 19.07.1998 №113-ФЗ "Об гидрометеорологической службе"
Постановление - от 30.12.2003 №794 "О единой государственной системе предупреждения и ликвидации чрезвычайных ситуаций"
Постановление - от 23.07.2004 №372 "О федеральной службе по гидрометеорологии и мониторингу окружающей среды"
Приказ - от 17.10.2000 №150 "Об утверждении перечня работ федерального назначения в области гидрометеорологии и смежных с ней областях"
Постановление - от 01.03.1993 №178 О создании локальных систем оповещения в районах размещения потенциально опасных объектов</t>
  </si>
  <si>
    <t>009 Проведение экспедиционных исследований гидрометеорологических характеристик окружающей среды и ее загрязнения (в том числе авиационных и маршрутных обследований, экспедиций по комплексному мониторингу морей)</t>
  </si>
  <si>
    <r>
      <rPr>
        <sz val="10"/>
        <color indexed="10"/>
        <rFont val="Arial"/>
        <family val="2"/>
        <charset val="204"/>
      </rPr>
      <t xml:space="preserve">046 Количество экспедиций (Единица) </t>
    </r>
    <r>
      <rPr>
        <sz val="10"/>
        <rFont val="Arial"/>
        <family val="2"/>
        <charset val="204"/>
      </rPr>
      <t xml:space="preserve">
018 Количество судов (Единица)
039 Количество районов полетов (Единица)</t>
    </r>
  </si>
  <si>
    <t>Федеральный закон - от 19.07.1998 №113-ФЗ "Об гидрометеорологической службе"
Постановление - от 30.12.2003 №794 "О единой государственной системе предупреждения и ликвидации чрезвычайных ситуаций"
Постановление - от 23.07.2004 №372 "О федеральной службе по гидрометеорологии и мониторингу окружающей среды"
Федеральный закон - от 10.01.2002 №7-ФЗ "Об охране окружающей среды"
Приказ - от 17.10.2000 №150 "Об утверждении перечня работ федерального назначения в области гидрометеорологии и смежных с ней областях"</t>
  </si>
  <si>
    <t>011 Прогнозирование и распространение информации о природных явлениях</t>
  </si>
  <si>
    <t>0040012 Орган государственной власти или местного самоуправления
0040022 Физические лица
0040032 Юридические лица
0040102 В интересах общества</t>
  </si>
  <si>
    <t>008 Количество прогнозов (предупреждений)Количество единиц проду (Единица)</t>
  </si>
  <si>
    <t>012 Исследования климата, его изменений и их последствий. Оценка гидрометеорологического режима и климатических ресурсов</t>
  </si>
  <si>
    <t>027 Количество отчетов, докладов (Единица)</t>
  </si>
  <si>
    <t>Федеральный закон - от 19.07.1998 №113-ФЗ "Об гидрометеорологической службе"
Постановление - от 15.11.1997 №1425 "Об информационных услугах в области гидрометеорологии и мониторинга загрязнения окружающей природной среды"
Постановление - от 30.12.2003 №794 "О единой государственной системе предупреждения и ликвидации чрезвычайных ситуаций"
Постановление - от 23.07.2004 №372 "О федеральной службе по гидрометеорологии и мониторингу окружающей среды"
Федеральный закон - от 10.01.2002 №7-ФЗ "Об охране окружающей среды"
Приказ - от 17.10.2000 №150 "Об утверждении перечня работ федерального назначения в области гидрометеорологии и смежных с ней областях"
Постановление - от 01.03.1993 №178 О создании локальных систем оповещения в районах размещения потенциально опасных объектов</t>
  </si>
  <si>
    <t>013 Выполнение работ по метрологическому обеспечению, разработке, испытанию и внедрению методов, моделей и технологий гидрометеорологических и гелиогеофизических расчетов, прогнозов и мониторинга</t>
  </si>
  <si>
    <t>014 Совершенствование системы наблюдений за состоянием окружающей среды и развитие технологий сбора, архивации, распространения и управления данными наблюдений</t>
  </si>
  <si>
    <t>Постановление - от 23.07.2004 №372 О федеральной службе по гидрометеорологии и мониторингу окружающей среды
Постановление - от 15.11.1997 №1425 Об информационных услугах в области гидрометеорологии и мониторинга загрязнения окружающей природной среды
Федеральный закон - от 10.01.2002 №7-ФЗ Об охране окружающей среды
Постановление Правительство России от 15.11.2012 №1168 О единой государственной системе предупреждения и ликвидации чрезвычайных ситуаций
Федеральный закон - от 05.06.2012 №50-ФЗ О регулировании деятельности российских граждан и российских юридических лиц в Антарктике
Постановление Правительство России от 01.03.1993 №178 О создании локальных систем оповещения в районах размещения потенциально опасных объектов
Постановление - от 11.05.1993 №443 О создании противолавинной службы
Федеральный закон - от 19.07.1998 №113-ФЗ Об гидромстеорологической службе
Приказ Росгидромет от 12.10.2000 №150 Об утверждении перечня работ федерального назначения в области гидрометеорологии и смежных с ней областях</t>
  </si>
  <si>
    <t>015 Разработка, испытание и внедрение новых и совершенствование существующих технологий активных воздействий на гидрометеорологические и геофизические процессы и явления</t>
  </si>
  <si>
    <t>ФГБУ "ГОИН"
ФГБУ "ЦАО"
ФГБУ "НПО "ТАЙФУН"
ФГБУ "ГГО"
ФГБУ "ВГИ"</t>
  </si>
  <si>
    <t>016 Ведение Единого государственного фонда данных о состоянии окружающей среды, ее загрязнении (ЕГФД)</t>
  </si>
  <si>
    <t>007 Объем информации (Мегабайт)</t>
  </si>
  <si>
    <t>Федеральный закон - от 19.07.1998 №113-ФЗ "Об гидрометеорологической службе"
Постановление - от 15.11.1997 №1425 "Об информационных услугах в области гидрометеорологии и мониторинга загрязнения окружающей природной среды"
Постановление - от 23.07.2004 №372 "О федеральной службе по гидрометеорологии и мониторингу окружающей среды"
Приказ - от 17.10.2000 №150 "Об утверждении перечня работ федерального назначения в области гидрометеорологии и смежных с ней областях"</t>
  </si>
  <si>
    <t>017 Обмен космической информацией в соответствии с Соглашением с ЕВМЕТСАТ</t>
  </si>
  <si>
    <t>ФГБУ "ИПГ"
ФГБУ "НИЦ "ПЛАНЕТА"</t>
  </si>
  <si>
    <t>04.005.1 Проведение регулярных и оперативных (по выявленным случаям аварийного и экстремально высокого загрязнения окружающей среды) наблюдений за состоянием и загрязнением окружающей среды на государственной наблюдательной сети</t>
  </si>
  <si>
    <t>005 Проведение наблюдений за состоянием окружающей среды (физическими и химическими процессами, происходящими в окружающей среде, определение ее метеорологических, климатических, аэрологических, гидрологических, океанологических, гелиогеофизических, агрометеорологических характеристик, состоянием озонового слоя); определения уровня загрязнения атмосферного воздуха ( в т.ч. трансграничного), снежного покрова, атмосферных осадков, фонового состояния окружающей среды, почв, поверхностных водных объектов (по гидрохимическим и гидробиологическим показателям), мониторинг уникальной экологической системы озера Байкал, морских вод и донных отложений, территориального моря Российской Федерации, континентального шельфа и исключительной экономической зоны Российской Федерации, за радиационной обстановкой, в районах расположения (в том числе в зонах защитных мероприятий) объектов по хранению, уничтожению, производству и разработке химического оружия, околоземного космического пространства; оценка и прогноз изменения состояния и загрязнения окружающей среды</t>
  </si>
  <si>
    <t>71.12.51 Деятельность наблюдательной гидрометеорологической сети
71.12.52 Проведение гелиофизических и геофизических работ
71.12.53 Деятельность по мониторингу загрязнения окружающей среды для физических и юридических лиц</t>
  </si>
  <si>
    <t>0040212 Иное учреждение</t>
  </si>
  <si>
    <t>0040012 Орган государственной власти или местного самоуправления
0040022 Физические лица
0040032 Юридические лица</t>
  </si>
  <si>
    <t>03.12.2015</t>
  </si>
  <si>
    <t>Федеральный закон - от 19.07.1998 №113-ФЗ "Об гидрометеорологической службе"
Постановление - от 23.07.2004 №372 "О федеральной службе по гидрометеорологии и мониторингу окружающей среды"
Постановление - от 02.02.2015 №85 «Об утверждении Положения о государственном экологическом мониторинге уникальной экологической системы озера Байкал»
Постановление - от 10.06.2014 №639 О государственном мониторинге радиационной обстановки на территории Российской Федерации (вместе с Правилами)
Постановление - от 02.10.2009 №783 О некоторых мерах по реализации федеральных законов о континентальном шельфе Российской Федерации и об исключительной экономической зоне Российской Федерации
Постановление - от 02.07.2007 №421 О разграничении полномочий Федеральных органов исполнительной власти, участвующих в выполнении международных обязательств Российской Федерации в области химического разоружения
Приказ - от 01.08.2006 №171 О функциональной подсистеме предупреждения о цунами единой государственной системы предупреждения и ликвидации чрезвычайных ситуаций
Постановление - от 06.06.2013 №477 Об осуществлении государственного мониторинга состояния и загрязнения окружающей среды (вместе с Положением)</t>
  </si>
  <si>
    <t>04.006.1 Получение (сбор), хранение, обработка (обобщение, систематизация) информации в области гидрометеорологии и мониторинга окружающей среды</t>
  </si>
  <si>
    <t>006 Получение (сбор), хранение, обработка (обобщение, систематизация) информации в области гидрометеорологии и мониторинга окружающей среды</t>
  </si>
  <si>
    <t>001 Объем информации (Мегабайт)</t>
  </si>
  <si>
    <t>Федеральный закон - от 10.01.2002 №7-ФЗ "Об охране окружающей среды"
Приказ - от 17.10.2000 №150 "Об утверждении перечня работ федерального назначения в области гидрометеорологии и смежных с ней областях"
Постановление - от 10.06.2014 №639 О государственном мониторинге радиационной обстановки на территории Российской Федерации (вместе с Правилами)
Постановление - от 10.04.2007 №219 Об утверждении Положения об осуществлении государственного мониторинга водных объектов219</t>
  </si>
  <si>
    <t>04.007.1 Подготовка прогностической информации, обеспечение выпуска экстренной информации об опасных природных явлениях (в том числе цунами), информации о фактических и прогнозируемых резких изменениях погоды и загрязнении окружающей среды, которые могут угрожать жизни и здоровью населения и наносить ущерб окружающей среде, прогнозирование изменения компонентов природной среды, приводящее в том числе к изменению климата</t>
  </si>
  <si>
    <t>007 Подготовка прогностической информации, выпуск экстренной информации об опасных природных явлениях (в том числе цунами), выпуск информации о фактических и прогнозируемых резких изменениях погоды и загрязнении окружающей среды</t>
  </si>
  <si>
    <t>71.12.52 Проведение гелиофизических и геофизических работ
71.12.53 Деятельность по мониторингу загрязнения окружающей среды для физических и юридических лиц
71.12.55 Деятельность по обработке и предоставлению гидрометеорологической информации органам государственной власти и населению</t>
  </si>
  <si>
    <t>001 Количество предоставленных прогнозов, предупреждений, информации (Единица)</t>
  </si>
  <si>
    <t>Приказ - от 04.02.2008 №25 "О введении в действие Положения о функциональной подсистеме наблюдения, оценки и прогноза опасных гидрометеорологических и гелиогеофизических явлений и загрязнения окружающей среды единой государственной системы предупреждения и ликвидации чрезвычайных ситуаций"
Федеральный закон - от 19.07.1998 №113-ФЗ "Об гидрометеорологической службе"
Постановление - от 08.11.2013 №1007 «О силах и средствах единой государственной системы предупреждения и ликвидации чрезвычайных ситуаций»
Постановление Госстандарт России от 25.05.1999 №180 ГОСТ Р 22.1.07-99 "Безопасность в чрезвычайных ситуациях. Мониторинг и прогнозирование опасных метеорологических явлений и процессов.
Приказ - от 01.08.2006 №171 О функциональной подсистеме предупреждения о цунами единой государственной системы предупреждения и ликвидации чрезвычайных ситуаций
Постановление - от 06.06.2013 №477 Об осуществлении государственного мониторинга состояния и загрязнения окружающей среды (вместе с Положением)</t>
  </si>
  <si>
    <t>04.011.1 Проведение научных исследований в Арктике (в том числе на Архипелаге Шпицберген)</t>
  </si>
  <si>
    <t>011 Выполнение комплексных научных исследований и государственного мониторинга за состоянием природной среды Арктики; проведение в соответствии с утвержденными программами фундаментальных, поисковых и прикладных научно-исследовательских, экспедиционных, опытно-конструкторских и технологических работ</t>
  </si>
  <si>
    <t>001 Количество экспедиций (Единица)</t>
  </si>
  <si>
    <t>24.11.2015</t>
  </si>
  <si>
    <t>Постановление - от 23.07.2004 №372 "О федеральной службе по гидрометеорологии и мониторингу окружающей среды"
Распоряжение - от 02.09.2014 №1676-р О Концепции создания и развития Российского научного центра на архипелаге Шпицберген
Постановление - от 05.06.1994 №648 О реализации указа Президента Российской Федерации от 22.06.1993 "О государственных научных центрах Российской Федерации" (Положение об условиях государственного обеспечения государственного научного центра Российской Федерации – Арктического и антарктического научно-исследовательского института</t>
  </si>
  <si>
    <t>04.012.1 Организация и проведение комплексных исследований, включая малоизученные районы тихоокеанского сектора Антарктики</t>
  </si>
  <si>
    <t>012 Проведение научных исследований в Антарктике, обеспечение деятельности российских антарктических станций и сезонных полевых баз в форме зимовочных и сезонных экспедиций Российской антарктической экспедиции</t>
  </si>
  <si>
    <t>002 Количество станций и сезонных полевых баз (Единица)</t>
  </si>
  <si>
    <t>Федеральный закон - от 05.06.2012 №50-ФЗ "О регулировании деятельности российских граждан и российских юридических лиц в Антарктике"
Постановление - от 23.07.2004 №372 "О федеральной службе по гидрометеорологии и мониторингу окружающей среды"
Приказ - от 06.06.2013 №287 "Об определении государственного оператора, обеспечивающего деятельность Российской антарктической экспедиции"
Постановление - от 15.11.2012 №1168 «О полномочиях федеральных органов исполнительной власти, связанных с регулированием деятельности в Антарктике»
Постановление - от 05.06.1994 №648 О реализации указа Президента Российской Федерации от 22.06.1993 "О государственных научных центрах Российской Федерации" (Положение об условиях государственного обеспечения государственного научного центра Российской Федерации – Арктического и антарктического научно-исследовательского института
Распоряжение - от 21.01.2013 №28-р Об утверждении плана мероприятий по обеспечению деятельности Российской антарктической экспедиции в 2013-2017 годах</t>
  </si>
  <si>
    <t>04.015.1 Разработка и проведение мероприятий по защите населения и объектов экономики от воздействия снежных лавин путем их предупредительного спуска</t>
  </si>
  <si>
    <t>015 Обеспечение безопасности населения в лавиноопасных районах и уменьшение ущерба объектам от схода снежных лавин</t>
  </si>
  <si>
    <t>71.12.39.112 Работы гелиофизические и геофизические</t>
  </si>
  <si>
    <t>0040192 Противолавинный центр
0040212 Иное учреждение</t>
  </si>
  <si>
    <t>ФГБУ "САХАЛИНСКОЕ УГМС"
ФГБУ "СЕВЕРО-КАВКАЗСКАЯ ВС"
ФГБУ "КОЛЫМСКОЕ УГМС"
ФГБУ "СРЕДНЕСИБИРСКОЕ УГМС"
ФГБУ "ЗАБАЙКАЛЬСКОЕ УГМС"
ФГБУ "СЦГМС ЧАМ"
ФГБУ "КАМЧАТСКОЕ УГМС"</t>
  </si>
  <si>
    <t>001 Количество противолавинных отрядов (Единица)</t>
  </si>
  <si>
    <t>Федеральный закон - от 19.07.1998 №113-ФЗ "Об гидрометеорологической службе"
Постановление - от 11.05.1993 №443 "О создании противолавинной службы"
Постановление - от 23.07.2004 №372 "О федеральной службе по гидрометеорологии и мониторингу окружающей среды"
Постановление - от 08.11.2013 №1007 «О силах и средствах единой государственной системы предупреждения и ликвидации чрезвычайных ситуаций»</t>
  </si>
  <si>
    <t>04.016.1 Предоставление рассчитанных климатических показателей для отнесения территорий к неблагоприятным для производства сельскохозяйственной продукции</t>
  </si>
  <si>
    <t>016 Предоставление рассчитанных климатических показателей для отнесения территорий к неблагоприятным для производства сельскохозяйственной продукции</t>
  </si>
  <si>
    <t>ФГБУ "ГИДРОМЕТЦЕНТР РОССИИ"
ФГБУ "ВНИИСХМ"</t>
  </si>
  <si>
    <t>001 Количество представленных показателей (Единица)</t>
  </si>
  <si>
    <t>Федеральный закон - от 19.07.1998 №113-ФЗ "Об гидрометеорологической службе"
Постановление - от 23.07.2004 №372 "О федеральной службе по гидрометеорологии и мониторингу окружающей среды"
Постановление - от 27.01.2015 №51 Об утверждении Правил отнесения территорий к неблагоприятным для производства сельскохозяйственной продукции территориям</t>
  </si>
  <si>
    <t>04.019.1 Метрологическое обеспечение измерений, проводимых на государственной наблюдательной сети, в том числе метрологический контроль средств измерений характеристик окружающей природной среды, ее загрязнения</t>
  </si>
  <si>
    <t>019 Поверка средств измерений, экспертиза и аттестация методик (методов) измерений</t>
  </si>
  <si>
    <r>
      <rPr>
        <sz val="10"/>
        <color indexed="10"/>
        <rFont val="Arial"/>
        <family val="2"/>
        <charset val="204"/>
      </rPr>
      <t>002 Количество аттестованных методик (Единица)</t>
    </r>
    <r>
      <rPr>
        <sz val="10"/>
        <rFont val="Arial"/>
        <family val="2"/>
        <charset val="204"/>
      </rPr>
      <t xml:space="preserve">
001 Количество поверенных средств измерений (Штука)</t>
    </r>
  </si>
  <si>
    <t>Федеральный закон - от 19.07.1998 №113-ФЗ "Об гидрометеорологической службе"
Приказ - от 17.10.2000 №150 "Об утверждении перечня работ федерального назначения в области гидрометеорологии и смежных с ней областях"
Федеральный закон - от 26.06.2008 №102-ФЗ "Об обеспечении единства измерений"</t>
  </si>
  <si>
    <t>04.020.1 Предоставление сведений (данных) о фактическом состоянии окружающей среды, а также информации о прогнозируемых изменениях в ее состоянии (информации общего назначения), предоставление данных для государственного фонда данных государственного экологического мониторинга, представление данных для государственного водного реестра, предоставление данных в единую государственную автоматизированную систему мониторинга радиационной обстановки на территории Российской Федерации, Предоставление оперативной (экстренной) фактической и прогностической информации о состоянии и загрязнении окружающей среды, опасных природных явлениях, фактах экстремально высокого загрязнения в целях обеспечения безопасности населения и снижения ущерба экономике от чрезвычайных ситуаций природного и техногенного характера, предоставление информации общего назначения, отнесенной к составу ЕГФД в Мировой центр данных</t>
  </si>
  <si>
    <t>020 Гидрометеорологическое обеспечение органов власти, Вооруженных Сил РФ, а также населения информацией о фактическом и прогнозируемом состоянии окружающей среды, ее загрязнении, в том числе экстренной информацией, гидрометеорологическое обеспечение функционирования объектов по хранению и уничтожению химического оружия, функционирования опасных производственных объектов биологического и химического профиля представление оперативной и прогнозной информации о масштабах и уровнях загрязнения окружающей среды и возможных его последствиях, оперативное обеспечение гидрометеорологической информацией и данными о состоянии окружающей среды, ее загрязнении при угрозе или совершении террористического акта, а также минимизации и (или) ликвидации его последствий; представление оперативной и прогнозной информации о метеорологической ситуации и масштабах и уровнях загрязнения окружающей среды и в зоне совершения террористического акта (угрозы его совершения)</t>
  </si>
  <si>
    <t>61.10.3 Деятельность по предоставлению услуг по передаче данных и услуг доступа к информационно-коммуникационной сети Интернет
63.11.1 Деятельность по созданию и использованию баз данных и информационных ресурсов
71.12.55 Деятельность по обработке и предоставлению гидрометеорологической информации органам государственной власти и населению
71.12.56 Обеспечение гидрометеорологическое деятельности физических и юридических лиц</t>
  </si>
  <si>
    <t>0040022 Физические лица
0040032 Юридические лица
0040012 Орган государственной власти или местного самоуправления</t>
  </si>
  <si>
    <t>001 Количество представленной информации (Единица)</t>
  </si>
  <si>
    <t>Федеральный закон - от 19.07.1998 №113-ФЗ "Об гидрометеорологической службе"
Постановление - от 15.11.1997 №1425 "Об информационных услугах в области гидрометеорологии и мониторинга загрязнения окружающей природной среды"
Постановление - от 04.05.2008 №333 "О компетенции федеральных органов исполнительной власти, руководство деятельностью которых осуществляет Правительство Российской Федерации, в области противодействия терроризму"
Постановление - от 11.05.1993 №443 "О создании противолавинной службы"
Постановление - от 10.06.2014 №639 О государственном мониторинге радиационной обстановки на территории Российской Федерации (вместе с Правилами)
Постановление - от 09.08.2013 №681 О государственном экологическом мониторинге (государственном мониторинге окружающей среды) и государственном фонде данных государственного экологического мониторинга (государственного мониторинга окружающей среды)
Постановление - от 24.03.1997 №334 О порядке  сбора и обмена в Российской Федерации информацией в области защиты населения и территорий от чрезвычайных ситуаций природного и техногенного характера
Постановление - от 02.07.2007 №421 О разграничении полномочий Федеральных органов исполнительной власти, участвующих в выполнении международных обязательств Российской Федерации в области химического разоружения
Постановление - от 16.05.2005 №303 О разграничении полномочий федеральных органов исполнительной власти в области обеспечения биологической и химической безопасности Российской Федерации
Постановление - от 21.12.1999 №1410 О создании и ведении Единого государственного фонда данных о состоянии окружающей среды, ее загрязнении
Постановление - от 06.06.2013 №477 Об осуществлении государственного мониторинга состояния и загрязнения окружающей среды (вместе с Положением)
Постановление - от 10.04.2007 №219 Об утверждении Положения об осуществлении государственного мониторинга водных объектов219</t>
  </si>
  <si>
    <t>04.027.1 Обеспечение выполнения обязательств Российской Федерации по международным договорам Российской Федерации, в которых ответственным исполнителем является Росгидромет, обеспечение участия Российской Федерации в международных организациях в рамках компетенции</t>
  </si>
  <si>
    <t>027 Распространение информации, международный обмен данными в области гидрометеорологии и смежных с ней областях, мониторинга состояния окружающей среды, ее загрязнения по международным договорам Российской Федерации</t>
  </si>
  <si>
    <t>71.12.5 Деятельность в области гидрометеорологии и смежных с ней областях, мониторинга состояния окружающей среды, ее загрязнения
84.21 Деятельность международная</t>
  </si>
  <si>
    <t>ФГБУ "АВИАМЕТТЕЛЕКОМ РОСГИДРОМЕТА"
ФГБУ "ГОИН"
ФГБУ "ГИДРОМЕТЦЕНТР РОССИИ"
ФГБУ "САХАЛИНСКОЕ УГМС"
ФГБУ "ВНИИСХМ"
ФГБУ "ВНИИГМИ-МЦД"
ФГБУ "СЕВЕРНОЕ УГМС"
ФГБУ "ИГКЭ РОСГИДРОМЕТА И РАН"
ФГБУ "ЯКУТСКОЕ УГМС"
ФГБУ "ИПГ"
ФГБУ "КОЛЫМСКОЕ УГМС"
ФГБУ "ПРИМОРСКОЕ УГМС"
ФГБУ "ГХИ"
ФГБУ "ЧУКОТСКОЕ УГМС"
ФГБУ "ОБЬ-ИРТЫШСКОЕ УГМС"
ФГБУ "ЦЕНТРАЛЬНО-ЧЕРНОЗЕМНОЕ УГМС"
ФГБУ "ПРИВОЛЖСКОЕ УГМС"
ФГБУ "СРЕДНЕСИБИРСКОЕ УГМС"
ФГБУ "ЗАБАЙКАЛЬСКОЕ УГМС"
ФГБУ "ЦЕНТРАЛЬНОЕ УГМС"
ФГБУ "СЕВЕРО-КАВКАЗСКОЕ УГМС"
ФГБУ "ДАЛЬНЕВОСТОЧНОЕ УГМС"
ФГБУ "УРАЛЬСКОЕ УГМС"
ФГБУ "ЗАПАДНО-СИБИРСКОЕ УГМС"
ФГБУ "КРЫМСКОЕ УГМС"
ФГБУ "ГВЦ РОСГИДРОМЕТА"
ФГБУ "МУРМАНСКОЕ УГМС"
ФГБУ "СЦГМС ЧАМ"
ФГБУ "КАМЧАТСКОЕ УГМС"
ФГБУ "ВЕРХНЕ-ВОЛЖСКОЕ УГМС"
ФГБУ "НПО "ТАЙФУН"
ФГБУ "УГМС РЕСПУБЛИКИ ТАТАРСТАН"
ФГБУ "НИЦ "ПЛАНЕТА"
ФГБУ "СЕВЕРО-ЗАПАДНОЕ УГМС"
ФГБУ "ГГИ"
ФГБУ "КАСПМНИЦ"
ФГБУ "ИРКУТСКОЕ УГМС"
ФГБУ "БАШКИРСКОЕ УГМС"
ФГБУ "ААНИИ"
ФГБУ "ГГО"</t>
  </si>
  <si>
    <r>
      <rPr>
        <sz val="10"/>
        <color indexed="10"/>
        <rFont val="Arial"/>
        <family val="2"/>
        <charset val="204"/>
      </rPr>
      <t xml:space="preserve">001 объем данных передаваемых в международный обмен (Мегабайт) </t>
    </r>
    <r>
      <rPr>
        <sz val="10"/>
        <rFont val="Arial"/>
        <family val="2"/>
        <charset val="204"/>
      </rPr>
      <t xml:space="preserve">
002 Количество информационных материалов (Единица)</t>
    </r>
  </si>
  <si>
    <t>Федеральный закон - от 29.12.2012 №273-ФЗ "Об образовании в Российской Федерации"
Постановление - от 23.07.2004 №372 "О федеральной службе по гидрометеорологии и мониторингу окружающей среды"
Постановление - от 03.06.2003 №323 "Об утверждении межведомственного распределения обязанностей по обеспечению участия Российской Федерации в международных организациях системы ООН"
Постановление - от 30.07.2014 №720 «О мерах по обеспечению выполнения Российской Федерацией обязательств, предусмотренных Стокгольмской конвенцией о стойких органических загрязнителях от 22 мая 2001 г.»
Постановление - от 08.02.2002 №94 «О мерах по обеспечению выполнения обязательств Российской Федерации по международному обмену данными гидрометеорологических наблюдений и осуществлению функций Мирового метеорологического центра в г.Москве»
Постановление - от 10.06.2005 №369 «О мерах, принятых консультативными совещаниями по Договору об Антарктике»
Постановление - от 10.06.2014 №639 О государственном мониторинге радиационной обстановки на территории Российской Федерации (вместе с Правилами)
Распоряжение - от 01.09.2012 №1601-р О подписании Протокола по укреплению Сети мониторинга кислотных выпадений в Восточной Азии (международная программа EANET)
Постановление - от 05.06.1994 №648 О реализации указа Президента Российской Федерации от 22.06.1993 "О государственных научных центрах Российской Федерации" (Положение об условиях государственного обеспечения государственного научного центра Российской Федерации – Арктического и антарктического научно-исследовательского института
Распоряжение - от 18.12.2012 №2423-р Об утверждении Плана действий по реализации Основ государственной политики в области экологического развития Российской Федерации на период до 2030 года</t>
  </si>
  <si>
    <t>04.028.1 Комплектование, учет, хранение и организация использования документов в области гидрометеорологии и мониторинга окружающей среды Российской Федерации</t>
  </si>
  <si>
    <t>028 Комплектование, учет, хранение и организация использования документов</t>
  </si>
  <si>
    <t>ФГБУ "ВНИИГМИ-МЦД"
ФГБУ "ГИДРОМЕТСЕРВИС"</t>
  </si>
  <si>
    <t>002 Объем информации (Мегабайт)
001 Количество документов (Единица)</t>
  </si>
  <si>
    <t>Постановление - от 23.07.2004 №372 "О федеральной службе по гидрометеорологии и мониторингу окружающей среды"
Постановление - от 30.07.2014 №720 «О мерах по обеспечению выполнения Российской Федерацией обязательств, предусмотренных Стокгольмской конвенцией о стойких органических загрязнителях от 22 мая 2001 г.»
Постановление - от 27.12.2006 №808 Об утверждении перечня федеральных органов исполнительной власти и организаций, осуществляющих депозитарное хранение документов Архивного фонда Российской Федерации, находящихся в федеральной собственности.</t>
  </si>
  <si>
    <t>91 Деятельность библиотек, архивов, музеев и прочих объектов культуры</t>
  </si>
  <si>
    <t>92.51.11.120 Услуги библиотек по комплектованию и хранению библиотечных фондов (в том числе звуко- и видеозаписей, записей на цифровых видеодисках (DVD) и иных записей на технических носителях информации)
92.52.11 Услуги музеев Эта группировка не включает:^- услуги по продаже и демонстрации, осуществляемые коммерческими художественными галереями (см. 52.48.37)^- услуги исторических мест и зданий (см. 92.52.12)^- услуги ботанических садов и зоопарков (см. 92.53.11)</t>
  </si>
  <si>
    <t>92.51.11 Услуги библиотек и учреждений клубного типа ний клубного типа: клубов, дворцов и домов культуры, домов народного творчества и т.п.^Эта группировка не включает:^- услуги по прокату видеокассет и цифровых видеодисков (DVD) (см. 71.40.12)^- услуги по прокату книг (см. 71.40.16)
92.52.11 Услуги музеев Эта группировка не включает:^- услуги по продаже и демонстрации, осуществляемые коммерческими художественными галереями (см. 52.48.37)^- услуги исторических мест и зданий (см. 92.52.12)^- услуги ботанических садов и зоопарков (см. 92.53.11)</t>
  </si>
  <si>
    <t>01 В стационарных условиях</t>
  </si>
  <si>
    <t>02 Вне стационара</t>
  </si>
  <si>
    <t>09.008.1 Cоздание и развитие информационных систем и компонентов информационно-телекоммуникационной инфраструктуры</t>
  </si>
  <si>
    <t>001 ИС обеспечения специальной деятельности</t>
  </si>
  <si>
    <t>0090022 Все виды учреждений</t>
  </si>
  <si>
    <t>ФГБУ "ГИДРОМЕТСЕРВИС"
ФГБУ "ГВЦ РОСГИДРОМЕТА"</t>
  </si>
  <si>
    <t>002 ИС обеспечения типовой деятельности</t>
  </si>
  <si>
    <t>ФГБУ "АВИАМЕТТЕЛЕКОМ РОСГИДРОМЕТА"
ФГБУ "ГИДРОМЕТСЕРВИС"
ФГБУ "ГВЦ РОСГИДРОМЕТА"</t>
  </si>
  <si>
    <t>003 Центр обработки данных</t>
  </si>
  <si>
    <t>Федеральный закон - от 27.07.2006 №149-ФЗ Об информации, информационных технологиях и о защите информации</t>
  </si>
  <si>
    <t>004 Компоненты инфраструктуры электронного правительства</t>
  </si>
  <si>
    <t>005 Типовые компоненты ИТКИ</t>
  </si>
  <si>
    <t>09.010.1 Предоставление программного обеспечения, инженерной, вычислительной и информационно-телекоммуникационной инфраструктуры, в том числе на основе "облачных технологий"</t>
  </si>
  <si>
    <t>012 Виды ИКТ-сервисов на "облачных технологий":Платформа как услуга (PaaS)</t>
  </si>
  <si>
    <t>ФГБУ "АВИАМЕТТЕЛЕКОМ РОСГИДРОМЕТА"
ФГБУ "ГВЦ РОСГИДРОМЕТА"</t>
  </si>
  <si>
    <t>09.011.1 Ведение информационных ресурсов и баз данных</t>
  </si>
  <si>
    <t>63.11 Услуги по обработке данных, размещению и взаимосвязанные услуги</t>
  </si>
  <si>
    <t>09.019.1 Техническое сопровождение и эксплуатация, вывод из эксплуатации информационных систем и компонентов информационно-телекоммуникационной инфраструктуры</t>
  </si>
  <si>
    <t>003 Техническая поддержка и обеспечение функционирования</t>
  </si>
  <si>
    <t>ФГБУ "ДАЛЬНЕВОСТОЧНОЕ УГМС"
ФГБУ "ЗАПАДНО-СИБИРСКОЕ УГМС"
ФГБУ "ГВЦ РОСГИДРОМЕТА"</t>
  </si>
  <si>
    <t>007 Обеспечение технологического процесса</t>
  </si>
  <si>
    <t>ФГБУ "АВИАМЕТТЕЛЕКОМ РОСГИДРОМЕТА"
ФГБУ "САХАЛИНСКОЕ УГМС"
ФГБУ "СЕВЕРНОЕ УГМС"
ФГБУ "ЯКУТСКОЕ УГМС"
ФГБУ "КОЛЫМСКОЕ УГМС"
ФГБУ "ПРИМОРСКОЕ УГМС"
ФГБУ "ЧУКОТСКОЕ УГМС"
ФГБУ "ОБЬ-ИРТЫШСКОЕ УГМС"
ФГБУ "ЦЕНТРАЛЬНО-ЧЕРНОЗЕМНОЕ УГМС"
ФГБУ "ПРИВОЛЖСКОЕ УГМС"
ФГБУ "СРЕДНЕСИБИРСКОЕ УГМС"
ФГБУ "ЗАБАЙКАЛЬСКОЕ УГМС"
ФГБУ "ЦЕНТРАЛЬНОЕ УГМС"
ФГБУ "ДАЛЬНЕВОСТОЧНОЕ УГМС"
ФГБУ "УРАЛЬСКОЕ УГМС"
ФГБУ "ЗАПАДНО-СИБИРСКОЕ УГМС"
ФГБУ "КРЫМСКОЕ УГМС"
ФГБУ "СЕВЕРО-КАВКАЗСКОЕ УГМС"
ФГБУ "ГВЦ РОСГИДРОМЕТА"
ФГБУ "МУРМАНСКОЕ УГМС"
ФГБУ "КАМЧАТСКОЕ УГМС"
ФГБУ "ВЕРХНЕ-ВОЛЖСКОЕ УГМС"
ФГБУ "УГМС РЕСПУБЛИКИ ТАТАРСТАН"
ФГБУ "СЕВЕРО-ЗАПАДНОЕ УГМС"
ФГБУ "ИРКУТСКОЕ УГМС"
ФГБУ "БАШКИРСКОЕ УГМС"</t>
  </si>
  <si>
    <t>006 Контроль и мониторинг показателей функционирования</t>
  </si>
  <si>
    <t>ФГБУ "АВИАМЕТТЕЛЕКОМ РОСГИДРОМЕТА"
ФГБУ "САХАЛИНСКОЕ УГМС"
ФГБУ "СЕВЕРНОЕ УГМС"
ФГБУ "ЯКУТСКОЕ УГМС"
ФГБУ "КОЛЫМСКОЕ УГМС"
ФГБУ "ПРИМОРСКОЕ УГМС"
ФГБУ "ЧУКОТСКОЕ УГМС"
ФГБУ "ОБЬ-ИРТЫШСКОЕ УГМС"
ФГБУ "ЦЕНТРАЛЬНО-ЧЕРНОЗЕМНОЕ УГМС"
ФГБУ "ПРИВОЛЖСКОЕ УГМС"
ФГБУ "СРЕДНЕСИБИРСКОЕ УГМС"
ФГБУ "ЗАБАЙКАЛЬСКОЕ УГМС"
ФГБУ "ЦЕНТРАЛЬНОЕ УГМС"
ФГБУ "СЕВЕРО-КАВКАЗСКОЕ УГМС"
ФГБУ "ДАЛЬНЕВОСТОЧНОЕ УГМС"
ФГБУ "УРАЛЬСКОЕ УГМС"
ФГБУ "ЗАПАДНО-СИБИРСКОЕ УГМС"
ФГБУ "КРЫМСКОЕ УГМС"
ФГБУ "ГВЦ РОСГИДРОМЕТА"
ФГБУ "МУРМАНСКОЕ УГМС"
ФГБУ "КАМЧАТСКОЕ УГМС"
ФГБУ "ВЕРХНЕ-ВОЛЖСКОЕ УГМС"
ФГБУ "УГМС РЕСПУБЛИКИ ТАТАРСТАН"
ФГБУ "СЕВЕРО-ЗАПАДНОЕ УГМС"
ФГБУ "ИРКУТСКОЕ УГМС"
ФГБУ "БАШКИРСКОЕ УГМС"</t>
  </si>
  <si>
    <t>41.Д58.0 Реализация образовательных программ высшего образования – программ подготовки научно-педагогических кадров в аспирантуре</t>
  </si>
  <si>
    <t>010 не указано</t>
  </si>
  <si>
    <t>009 05.00.00 Науки о земле</t>
  </si>
  <si>
    <t>01 Очная</t>
  </si>
  <si>
    <t>85.23 Подготовка кадров высшей квалификации</t>
  </si>
  <si>
    <t>ФГБУ "ЦАО"
ФГБУ "ААНИИ"                                                                                                                                                                                                                                                                                                                                                                                                                                                                                                                                                                                                                                            ФГБУ "ГОИН"                                                                                                                                                                                                                                                                                                                                                                                                                                                                                                                                                                         ФГБУ "ИПГ"                                                                                                                                                                                                                                                                                                                                                                                                                                                                                                                                                             ФГБУ "ГГИ"                                                                                                                                                                                                                                                                                                                                                                                                                                                                                                                                                                                                                                                                                                                                                             ФГБУ "ВГИ"                                                                                                                                                                                                                                                                                                                                                                                                                                                                                                                                                             ФГБУ "ГГО"                                                                                                                                                                                                                                                                                                                                                                                                                                                                                                                                                              ФГБУ "ГИДРОМЕТЦЕНТР РОССИИ"                                                                                                                                                                                                                                                                                                                                                                                                                                                                                                               ФГБУ "НПО "ТАЙФУН"</t>
  </si>
  <si>
    <t>0111102 Физические лица, имеющие высшее образование (специалитет или магистратура)</t>
  </si>
  <si>
    <t>001 Численность обучающихся (Человек)</t>
  </si>
  <si>
    <t>01.01.2017</t>
  </si>
  <si>
    <t>Общероссийский классификатор</t>
  </si>
  <si>
    <t>17 Заочная</t>
  </si>
  <si>
    <t>ФГБУ "ААНИИ"                                                                                                                                                                                                                                                                                                                                                                                                                                                                                                                                                                                                                                            ФГБУ "ЦАО"                                                                                                                                                                                                                                                                                                                                                                                                                                                                                                                                                                  ФГБУ "ВГИ"                                                                                                                                                                                                                                                                                                                                                                                                                                                                                                                                                      ФГБУ "ГГИ"                                                                                                                                                                                                                                                                                                                                                                                                                                                                                                                                                           ФГБУ "ГОИН"                                                                                                                                                                                                                                                                                                                                                                                                                                                                                                                                                                                                                                                                                                                                                                                                                                                                                                                                                                                                                                                                                                                                                                                                                                                                                                                                                                                                                                                                                                                                                                                                                                                                                                                                                                                                                                                                                                                                                                                                                                                                                                                                                                                                                                                                                                                                                                                                                                                      ФГБУ "ГГО"                                                                                                                                                                                                                                                                                                                                                                                                                                                                                                                                                              ФГБУ "ГИДРОМЕТЦЕНТР РОССИИ"                                                                                                                                                                                                                                                                                                                                                                                                                                                                                                ФГБУ "ИПГ"                                                                                                                                                                                                                                                                                                                                                                                                                                                                                                                                                      ФГБУ "НПО "ТАЙФУН"</t>
  </si>
  <si>
    <t>26.11.2015</t>
  </si>
  <si>
    <t>11.Г47.0 Реализация дополнительных профессиональных программ профессиональной переподготовки</t>
  </si>
  <si>
    <t>003 не указано</t>
  </si>
  <si>
    <t>10 Заочная с применением дистанционных образовательных технологий</t>
  </si>
  <si>
    <t>85.42.9 Деятельность по дополнительному профессиональному образованию прочая, не включенная в другие группировки</t>
  </si>
  <si>
    <t>80.42 Услуги в области дополнительного образования и прочего образования, не включенные в другие группировки</t>
  </si>
  <si>
    <t>0110372 Физические лица, имеющие или получающие среднее профессиональное и (или) высшее образование</t>
  </si>
  <si>
    <t>001 Количество человеко-часов (Человеко-час)</t>
  </si>
  <si>
    <t>11.Г48.0 Реализация дополнительных профессиональных программ повышения квалификации</t>
  </si>
  <si>
    <t>72 Научные исследования и разработки</t>
  </si>
  <si>
    <t>73 Услуги, связанные с научными исследованиями и экспериментальными разработками</t>
  </si>
  <si>
    <t>0110102 В интересах общества</t>
  </si>
  <si>
    <t>01.07.2016</t>
  </si>
  <si>
    <t>01 Бумажные носители информации</t>
  </si>
  <si>
    <t>69.20 Услуги в области бухгалтерского учета; по проведению финансового аудита; по налоговому консультированию</t>
  </si>
  <si>
    <t>Работа в целом (Единица)</t>
  </si>
  <si>
    <t>02 Электронные носители информации</t>
  </si>
  <si>
    <t>28.060.1 Содержание (эксплуатация) имущества, находящегося в государственной (муниципальной) собственности</t>
  </si>
  <si>
    <t>001 Обеспечение эксплуатационно-технического обслуживания объектов и помещений, а также содержание указанных объектов и помещений, оборудования и прилегающей территории в надлежащем состоянии</t>
  </si>
  <si>
    <t>01 постоянно</t>
  </si>
  <si>
    <t>0280212 Общество в целом
0280172 Федеральные органы государственной власти и иные государственные органы
0280012 Физические лица
0280022 Юридические лица</t>
  </si>
  <si>
    <t xml:space="preserve">Уникальный номер реестровой записи </t>
  </si>
  <si>
    <t>10.1</t>
  </si>
  <si>
    <t>10.3</t>
  </si>
  <si>
    <t>10.4</t>
  </si>
  <si>
    <t>10.5</t>
  </si>
  <si>
    <t>из них: ГСМ</t>
  </si>
  <si>
    <t>20.1</t>
  </si>
  <si>
    <t>20.3</t>
  </si>
  <si>
    <t>20.4</t>
  </si>
  <si>
    <t>20.5</t>
  </si>
  <si>
    <t>Количество измерений (УНИВЕРСИАДА)</t>
  </si>
  <si>
    <r>
      <rPr>
        <sz val="10"/>
        <rFont val="Arial"/>
        <family val="2"/>
        <charset val="204"/>
      </rPr>
      <t>0040052 Научно-исследовательское учреждение                                                                                 
0040162 Управление по гидрометеорологии и мониторингу окружающей среды 
0040172 Центр по гидрометеорологии и мониторингу окружающей среды
0040182 Военизированная служба
0040192 Противолавинный центр
0040212 Иное учреждение 
0040102 Учебное, учебно-научное учреждение
0040122 Территориальный фонд информации
0040132 Центр лабораторного анализа и измерений, лаборатория
0040022 Особо охраняемая природная территория - национальный парк
0040062 Заказник
0040072 Учреждение по эксплуатации водохозяйственных объектов и сооружений
0040082 Учреждение по мониторингу водных объектов
0040092 Учреждение по управлению окрущающей средой субъекта Российской Федерации или муниципального образования
0040012 Особо охраняемая природная территория - заповедник
0040142 Дирекция по техническому обеспечению надзора на море
0040152 Инспекция
0040032 Особо охраняемая природная территория - объединенная дирекция заповедника и национального парка
0040042 Охотничье хозяйство
0040202 Административно-хозяйственное, обслуживающее учреждение
0040112 Музей</t>
    </r>
  </si>
  <si>
    <t>0040052 Научно-исследовательское учреждение 
0040162 Управление по гидрометеорологии и мониторингу окружающей среды
0040172 Центр по гидрометеорологии и мониторингу окружающей среды
0040182 Военизированная служба
0040192 Противолавинный центр
0040092 Учреждение по управлению окрущающей средой субъекта Российской Федерации или муниципального образования
0040212 Иное учреждение 
0040142 Дирекция по техническому обеспечению надзора на море
0040152 Инспекция
 0040082 Учреждение по мониторингу водных объектов
0040012 Особо охраняемая природная территория - заповедник
0040022 Особо охраняемая природная территория - национальный парк
0040032 Особо охраняемая природная территория - объединенная дирекция заповедника и национального парка
0040102 Учебное, учебно-научное учреждение
0040132 Центр лабораторного анализа и измерений, лаборатория
0040072 Учреждение по эксплуатации водохозяйственных объектов и сооружений
0040062 Заказник</t>
  </si>
  <si>
    <t>910200Ф.99.1.АГ61АА00000</t>
  </si>
  <si>
    <t>910200Ф.99.1.АГ63АА00000</t>
  </si>
  <si>
    <t>910200Ф.99.1.АГ60АА00000</t>
  </si>
  <si>
    <t>910200Ф.99.1.АГ60АА01000</t>
  </si>
  <si>
    <t>АГ60</t>
  </si>
  <si>
    <t>АГ61</t>
  </si>
  <si>
    <t>АГ63</t>
  </si>
  <si>
    <t>2 Бюджетное
3 Автономное</t>
  </si>
  <si>
    <t>001 С учетом всех форм</t>
  </si>
  <si>
    <t>078 Количество предметов Музейного фонда учреждения, внесенных в Государственный каталог Музейного Фонда Российской Федерации за отчетный период (Единица)</t>
  </si>
  <si>
    <t>079 Доля отреставрированных музейных предметов за отчетный период от числа предметов основного Музейного фонда учреждения, требующих реставрации (Процент)</t>
  </si>
  <si>
    <t>080 Число экскурсий (Единица)</t>
  </si>
  <si>
    <t>081 Количество выездных выставок в других регионах Российской Федерации (Единица)</t>
  </si>
  <si>
    <t>Федеральный закон от 26.05.1996 № 54-ФЗ "О Музейном фонде Российской Федерации и о музеях в Российской Федерации"</t>
  </si>
  <si>
    <t>Содержание: С учетом всех форм;                                                            Условия (формы) выполнения работы: В стационарных условиях</t>
  </si>
  <si>
    <t>Содержание: С учетом всех форм;                                                            Условия (формы) выполнения работы: Вне стационара</t>
  </si>
  <si>
    <t xml:space="preserve">Количество предметов </t>
  </si>
  <si>
    <t>Количество экспозиций (выставок)</t>
  </si>
  <si>
    <t>С учетом всех форм</t>
  </si>
  <si>
    <t>Количество предметов</t>
  </si>
  <si>
    <r>
      <rPr>
        <sz val="10"/>
        <color rgb="FFFF0000"/>
        <rFont val="Arial"/>
        <family val="2"/>
        <charset val="204"/>
      </rPr>
      <t xml:space="preserve">007 количество ИС обеспечения типовой деятельности (Единица) </t>
    </r>
    <r>
      <rPr>
        <sz val="10"/>
        <rFont val="Arial"/>
        <family val="2"/>
        <charset val="204"/>
      </rPr>
      <t xml:space="preserve">
006 количество автоматизированных рабочих мест (Единица)
009 количество типовых компонетов ИТКИ (Единица)
010 количество государственных услуг, предоставляемых в электронном виде (Единица)
005 количество пользователей (Человек)
015 количество центров обработки данных (Единица)
011 количество показателей функционирования (Единица)
012 количество ИС обеспечения специальной деятельности (Единица)
013 количество программно-технических средств (Единица)
014 количество компонентов инфраструктуры электронного правительства (Единица)</t>
    </r>
  </si>
  <si>
    <r>
      <rPr>
        <sz val="10"/>
        <color rgb="FFFF0000"/>
        <rFont val="Arial"/>
        <family val="2"/>
        <charset val="204"/>
      </rPr>
      <t xml:space="preserve">015 количество центров обработки данных (Единица) </t>
    </r>
    <r>
      <rPr>
        <sz val="10"/>
        <rFont val="Arial"/>
        <family val="2"/>
        <charset val="204"/>
      </rPr>
      <t xml:space="preserve">
006 количество автоматизированных рабочих мест (Единица)
009 количество типовых компонетов ИТКИ (Единица)
010 количество государственных услуг, предоставляемых в электронном виде (Единица)
007 количество ИС обеспечения типовой деятельности (Единица)
005 количество пользователей (Человек)
011 количество показателей функционирования (Единица)
012 количество ИС обеспечения специальной деятельности (Единица)
013 количество программно-технических средств (Единица)
014 количество компонентов инфраструктуры электронного правительства (Единица)</t>
    </r>
  </si>
  <si>
    <r>
      <rPr>
        <sz val="10"/>
        <color rgb="FFFF0000"/>
        <rFont val="Arial"/>
        <family val="2"/>
        <charset val="204"/>
      </rPr>
      <t>014 количество компонентов инфраструктуры электронного правительства (Единица)</t>
    </r>
    <r>
      <rPr>
        <sz val="10"/>
        <rFont val="Arial"/>
        <family val="2"/>
        <charset val="204"/>
      </rPr>
      <t xml:space="preserve">
006 количество автоматизированных рабочих мест (Единица)
009 количество типовых компонетов ИТКИ (Единица)
010 количество государственных услуг, предоставляемых в электронном виде (Единица)
007 количество ИС обеспечения типовой деятельности (Единица)
015 количество центров обработки данных (Единица)
011 количество показателей функционирования (Единица)
012 количество ИС обеспечения специальной деятельности (Единица)
013 количество программно-технических средств (Единица)
005 количество пользователей (Человек)</t>
    </r>
  </si>
  <si>
    <r>
      <rPr>
        <sz val="10"/>
        <color rgb="FFFF0000"/>
        <rFont val="Arial"/>
        <family val="2"/>
        <charset val="204"/>
      </rPr>
      <t>013 количество программно-технических средств (Единица)</t>
    </r>
    <r>
      <rPr>
        <sz val="10"/>
        <rFont val="Arial"/>
        <family val="2"/>
        <charset val="204"/>
      </rPr>
      <t xml:space="preserve">
006 количество автоматизированных рабочих мест (Единица)
009 количество типовых компонетов ИТКИ (Единица)
010 количество государственных услуг, предоставляемых в электронном виде (Единица)
007 количество ИС обеспечения типовой деятельности (Единица)
015 количество центров обработки данных (Единица)
011 количество показателей функционирования (Единица)
012 количество ИС обеспечения специальной деятельности (Единица)
005 количество пользователей (Человек)
014 количество компонентов инфраструктуры электронного правительства (Единица)</t>
    </r>
  </si>
  <si>
    <t>027 Количество ИКТ-сервисов на основе "облачных технологий": Платформа как услуга (PaaS) (Единица)</t>
  </si>
  <si>
    <t>01.01.2018</t>
  </si>
  <si>
    <r>
      <rPr>
        <sz val="10"/>
        <color rgb="FFFF0000"/>
        <rFont val="Arial"/>
        <family val="2"/>
        <charset val="204"/>
      </rPr>
      <t>005 количество пользователей (Человек)</t>
    </r>
    <r>
      <rPr>
        <sz val="10"/>
        <rFont val="Arial"/>
        <family val="2"/>
        <charset val="204"/>
      </rPr>
      <t xml:space="preserve">
006 количество автоматизированных рабочих мест (Единица)
009 количество типовых компонетов ИТКИ (Единица)
010 количество государственных услуг, предоставляемых в электронном виде (Единица)
007 количество ИС обеспечения типовой деятельности (Единица)
008 количество учетных записей (Единица)
015 количество центров обработки данных (Единица)
011 количество показателей функционирования (Единица)
012 количество ИС обеспечения специальной деятельности (Единица)
013 количество программно-технических средств (Единица)
014 количество компонентов инфраструктуры электронного правительства (Единица)</t>
    </r>
  </si>
  <si>
    <t>ИС обеспечения типовой деятельности;                                                                Техническая поддержка и обеспечение функционирования</t>
  </si>
  <si>
    <t>Центр обработки данных;                                                                                         Техническая поддержка и обеспечение функционирования</t>
  </si>
  <si>
    <t xml:space="preserve">ИС обеспечения типовой деятельности;                                                                </t>
  </si>
  <si>
    <t>015 количество Центров обработки данных (Единица)</t>
  </si>
  <si>
    <t>Центр обработки данных;                                                                         Обеспечение технологического процесса</t>
  </si>
  <si>
    <t>Типовые компоненты ИТКИ;                                                                                   Техническая поддержка и обеспечение функционирования</t>
  </si>
  <si>
    <t>006 количество автоматизированных рабочих мест (Единица)</t>
  </si>
  <si>
    <t>013 количество программно-технических средств (Единица)</t>
  </si>
  <si>
    <t>Типовые компоненты ИТКИ;                                                                                   Контроль и мониторинг показателей функционирования</t>
  </si>
  <si>
    <t>Типовые компоненты ИТКИ;                                                                  Обеспечение технологического процесса</t>
  </si>
  <si>
    <r>
      <rPr>
        <sz val="10"/>
        <color rgb="FFFF0000"/>
        <rFont val="Arial"/>
        <family val="2"/>
        <charset val="204"/>
      </rPr>
      <t xml:space="preserve">030 количество информационных ресурсов и баз данных (Единица) </t>
    </r>
    <r>
      <rPr>
        <sz val="10"/>
        <rFont val="Arial"/>
        <family val="2"/>
        <charset val="204"/>
      </rPr>
      <t xml:space="preserve">
029 количество отчетов (Единица)
031 количество записей (Единица)</t>
    </r>
  </si>
  <si>
    <t>012 Количество ИС обеспечения специальной деятельности (Единица)</t>
  </si>
  <si>
    <t>0090012 Органы государственной власти
0090022 Физические лица
0090032 Юридические лица
0090042 Органы местного самоуправления
0090052 Государственные учреждения
0090062 Муниципальные учреждения
0090112 Федеральные органы исполнительной власти</t>
  </si>
  <si>
    <t>63.12 Деятельность web-порталов
61.10 Деятельность в области связи на базе проводных технологий
61.30 Деятельность в области спутниковой связи
62.01 Разработка компьютерного программного обеспечения
62.02 Деятельность консультативная и работы в области компьютерных технологий
62.03 Деятельность по управлению компьютерным оборудованием
62.09 Деятельность, связанная с использованием вычислительной техники и информационных технологий, прочая</t>
  </si>
  <si>
    <t>61.1 Услуги телекоммуникационные проводные
61.3 Услуги спутниковой связи
62.01 Продукты программные и услуги по разработке и тестированию программного обеспечения
62.02 Услуги консультативные, связанные с компьютерной техникой
62.03 Услуги по управлению компьютерным оборудованием
62.09 Услуги в области информационных технологий прочие и компьютерные услуги
63.12 Содержание порталов в информационно-коммуникационной сети Интернет</t>
  </si>
  <si>
    <t>77.33 Аренда и лизинг офисных машин и оборудования, включая вычислительную технику
61.30 Деятельность в области спутниковой связи
62.03 Деятельность по управлению компьютерным оборудованием
62.09 Деятельность, связанная с использованием вычислительной техники и информационных технологий, прочая</t>
  </si>
  <si>
    <t>77.33 Услуги по аренде и лизингу офисных машин и оборудования, включая вычислительную технику
61.1 Услуги телекоммуникационные проводные
61.3 Услуги спутниковой связи
63.11.1 Услуги по обработке данных, размещению, услуги по предоставлению приложений и прочей инфраструктуры информационных технологий, услуги, связанные с созданием и использованием баз данных и информационных ресурсов</t>
  </si>
  <si>
    <t>63.1 Деятельность по обработке данных, предоставление услуг по размещению информации, деятельность порталов в информационно-коммуникационной сети Интернет
63.11 Деятельность по обработке данных, предоставление услуг по размещению информации и связанная с этим деятельность</t>
  </si>
  <si>
    <t>61.30 Деятельность в области спутниковой связи
62.03 Деятельность по управлению компьютерным оборудованием
62.09 Деятельность, связанная с использованием вычислительной техники и информационных технологий, прочая</t>
  </si>
  <si>
    <t>61.1 Услуги телекоммуникационные проводные
61.3 Услуги спутниковой связи
62.03 Услуги по управлению компьютерным оборудованием
62.09 Услуги в области информационных технологий прочие и компьютерные услуги
63.1 Услуги по обработке данных, размещению и взаимосвязанные услуги; порталы в информационно-коммуникационной сети Интернет</t>
  </si>
  <si>
    <t>28.12 Производство гидравлического и пневматического силового оборудования
36.00.2 Распределение воды для питьевых и промышленных нужд
45.2 Строительство зданий и сооружений
55.1 Деятельность гостиниц и прочих мест для временного проживания
55.90 Деятельность по предоставлению прочих мест для временного проживания
68.32 Управление недвижимым имуществом за вознаграждение или на договорной основе
68.32.1 Управление эксплуатацией жилого фонда за вознаграждение или на договорной основе
68.32.2 Управление эксплуатацией нежилого фонда за вознаграждение или на договорной основе
71.12.2 Деятельность заказчика-застройщика, генерального подрядчика
74 Деятельность профессиональная научная и техническая прочая
74.20 Деятельность в области архитектуры; инженерно-техническое проектирование; геолого-разведочные и геофизические работы; геодезическая и картографическая деятельность; деятельность в области стандартизации и метрологии; деятельность в области гидроме
74.30 Технические испытания, исследования и сертификация
81.10 Деятельность по комплексному обслуживанию помещений
84.11.8 Управление имуществом, находящимся в государственной собственности
95 Ремонт компьютеров, предметов личного потребления и хозяйственно-бытового назначения</t>
  </si>
  <si>
    <t>81.10.10 Услуги по комплексному обслуживанию помещений
41.00.2 Услуги по распределению воды</t>
  </si>
  <si>
    <r>
      <rPr>
        <sz val="10"/>
        <color indexed="10"/>
        <rFont val="Arial"/>
        <family val="2"/>
        <charset val="204"/>
      </rPr>
      <t xml:space="preserve">001 Эксплуатируемая площадь, всего, в т.ч. зданий прилегающей территории (Тысяча квадратных метров)    </t>
    </r>
    <r>
      <rPr>
        <sz val="10"/>
        <rFont val="Arial"/>
        <family val="2"/>
        <charset val="204"/>
      </rPr>
      <t xml:space="preserve">                                                                                                                                                                                                                                                                                                                                                             </t>
    </r>
    <r>
      <rPr>
        <sz val="10"/>
        <rFont val="Arial"/>
        <family val="2"/>
        <charset val="204"/>
      </rPr>
      <t xml:space="preserve">005 Норма времени (Год)                                                                                                                                                                                                                                                                                                                                                                                                                                                                                                                                                                  006 Количество обслуживаемых (эксплуатируемых) объектов (Единица)     </t>
    </r>
    <r>
      <rPr>
        <sz val="10"/>
        <rFont val="Arial"/>
        <family val="2"/>
        <charset val="204"/>
      </rPr>
      <t xml:space="preserve">                                                                                                                                                                                                                                                                                                                                                                                                                    003 Количество обслуживаемых базовых станций (Штука)
004 Проведение работы на объекте (Единица)
002 Протяженность линейных объектов ("Километр,^тысяча метров")
</t>
    </r>
  </si>
  <si>
    <t>001 Бесперебойное тепло-, водо-, энергообеспечение Содержание объектов недвижимого имущества в надлежащем санитарном состоянии Безаварийная работа инженерных систем и оборудования (Процент)
002 Полнота предоставляемой услуги (Условная единица)
003 Бесперебойное тепло-, водо-, энергообеспечение Содержание объектов недвижимого имущества в надлежащем санитарном состоянии Безаварийная работа инженерных систем и оборудования (Квадратный метр)</t>
  </si>
  <si>
    <t>13.03.2017                      Дата изменения:                                              27.03.2017</t>
  </si>
  <si>
    <t>Федеральный закон Государственная Дума РФ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Постановление Правительство Российской Федерации от 19.01.2006 № 20 Об инженерных изысканиях для подготовки проектной документации, строительства, реконструкции объектов капитального строительства
Федеральный закон  от 05.04.2013 № 44-ФЗ О контрактной системе в сфере закупок товаров, работ, услуг для обеспечения государственных и муниципальных нужд
Постановление Правительство Российской Федерации от 05.01.1998 № 3 О порядке закрепления и использования находящихся в федеральной собственности административных зданий, строений и нежилых помещений
Федеральный закон  от 07.12.2011 № 416-ФЗ О водоснабжении и водоотведении
Федеральный закон  от 29.12.2004 № 190-ФЗ Градостроительный кодекс Российской Федерации
Федеральный закон  от 30.11.1994 № 51-ФЗ Гражданский кодекс Российской Федерации (часть первая)
Федеральный закон Государственная Дума РФ от 06.10.2003 № 131-ФЗ Об общих принципах организации местного самоуправления в Российской Федерации</t>
  </si>
  <si>
    <t>2 Бюджетное
1 Казенное
3 Автономное</t>
  </si>
  <si>
    <t>0131372 главный распорядитель (распорядитель) бюджетных средств, главный администратор источников финансирования дефицита бюджета, главный администратор доходов бюджета</t>
  </si>
  <si>
    <t>08.12.2017</t>
  </si>
  <si>
    <t>Федеральный закон  от 31.07.1998 № 145-ФЗ Бюджетный кодекс Российской Федерации
Федеральный закон  от 09.12.2011 № 402-ФЗ О бухгалтерском учете
Приказ Минфин РФ от 28.12.2010 № 191н Об утверждении Инструкции о порядке составления и представления годовой, квартальной и месячной отчетности об исполнении бюджетов бюджетной системы Российской Федерации</t>
  </si>
  <si>
    <t>Федеральный классификатор</t>
  </si>
  <si>
    <t>41 Высшее образование - подготовка кадров высшей квалификации</t>
  </si>
  <si>
    <t>43 Дополнительное профессиональное образование</t>
  </si>
  <si>
    <t>49 Наука</t>
  </si>
  <si>
    <t>002 Не указано</t>
  </si>
  <si>
    <t>85.23.1 Услуги по подготовке кадров высшей квалификации</t>
  </si>
  <si>
    <t>72.20 Научные исследования и разработки в области общественных и гуманитарных наук
84.12 Государственное регулирование деятельности в области здравоохранения, образования, социально-культурного развития и других социальных услуг, кроме социального обеспечения
84.11 Деятельность органов государственного управления и местного самоуправления по вопросам общего характера
72.19 Научные исследования и разработки в области естественных и технических наук прочие</t>
  </si>
  <si>
    <t>84.11 Услуги государственного управления общего характера
73 Услуги, связанные с научными исследованиями и экспериментальными разработками</t>
  </si>
  <si>
    <t>0110072 Органы государственной власти
0110102 В интересах общества</t>
  </si>
  <si>
    <r>
      <rPr>
        <sz val="10"/>
        <color rgb="FFFF0000"/>
        <rFont val="Arial"/>
        <family val="2"/>
        <charset val="204"/>
      </rPr>
      <t>004 Количество мероприятий (Единица)</t>
    </r>
    <r>
      <rPr>
        <sz val="10"/>
        <rFont val="Arial"/>
        <family val="2"/>
        <charset val="204"/>
      </rPr>
      <t xml:space="preserve">
</t>
    </r>
    <r>
      <rPr>
        <sz val="10"/>
        <color rgb="FFC00000"/>
        <rFont val="Arial"/>
        <family val="2"/>
        <charset val="204"/>
      </rPr>
      <t xml:space="preserve">001 Количество отчетов (Единица) </t>
    </r>
    <r>
      <rPr>
        <sz val="10"/>
        <color indexed="10"/>
        <rFont val="Arial"/>
        <family val="2"/>
        <charset val="204"/>
      </rPr>
      <t xml:space="preserve">
</t>
    </r>
    <r>
      <rPr>
        <sz val="10"/>
        <color rgb="FFC00000"/>
        <rFont val="Arial"/>
        <family val="2"/>
        <charset val="204"/>
      </rPr>
      <t>003 Количество экспертных заключений (Единица)
002 Количество разработанных аналитических материалов, заключений, справок (Единица)</t>
    </r>
  </si>
  <si>
    <r>
      <rPr>
        <sz val="10"/>
        <color indexed="10"/>
        <rFont val="Arial"/>
        <family val="2"/>
        <charset val="204"/>
      </rPr>
      <t>001 Количество научно-исследовательских работ (Единица)</t>
    </r>
    <r>
      <rPr>
        <sz val="10"/>
        <rFont val="Arial"/>
        <family val="2"/>
        <charset val="204"/>
      </rPr>
      <t xml:space="preserve">
</t>
    </r>
    <r>
      <rPr>
        <sz val="10"/>
        <color rgb="FFC00000"/>
        <rFont val="Arial"/>
        <family val="2"/>
        <charset val="204"/>
      </rPr>
      <t xml:space="preserve">007 Количество научных направлений по выполняемым темам научно-исследовательских работ (Единица) </t>
    </r>
    <r>
      <rPr>
        <sz val="10"/>
        <rFont val="Arial"/>
        <family val="2"/>
        <charset val="204"/>
      </rPr>
      <t xml:space="preserve">
002 Количество публикаций в научных журналах, индексируемых в базе данных «Сеть науки» (WEB of Science) (Единица)
003 Число охраняемых объектов интеллектуальной собственности (патентов), зарегистрированных в России (Единица)
004 Число охраняемых объектов интеллектуальной собственности (патентов), зарегистрированных за рубежом (Единица)
006 Количество публикаций в ведущих российских и международных научных журналах (за исключением публикаций в научных журналах, индексируемых в базе данных "Сеть науки" (WEB of Science) (Единица)
005 Количество научной продукции (технологии, профилактики, диагностики, лечения и реабилитации) (Единица)</t>
    </r>
  </si>
  <si>
    <r>
      <rPr>
        <sz val="10"/>
        <color indexed="10"/>
        <rFont val="Arial"/>
        <family val="2"/>
        <charset val="204"/>
      </rPr>
      <t xml:space="preserve">011 Количество времени, затраченного на выполнение работ (Человеко-час) </t>
    </r>
    <r>
      <rPr>
        <sz val="10"/>
        <rFont val="Arial"/>
        <family val="2"/>
        <charset val="204"/>
      </rPr>
      <t xml:space="preserve">
001 Количество публикаций в журналах, индексируемых в базе данных «Сеть науки» (WEB of Science) (Единица)                                                                                                                                                                                                                                                                                                                                                                                                              003 Количество публикаций в журналах, индексируемых в российских и международных информационно-аналитических системах научного цитирования (Российский индекс научного цитирования, Google Scholar, European Reference Index for the Humanities и др.) (Единица)
002 Количество публикаций в журналах, индексируемых в базе данных Scopus (Единица)
004 Количество публикаций в журналах, индексируемых в базе данных MathSciNet (Единица)
005 Количество полученных результатов интеллектуальной деятельности (Единица)
006 Количество защищенных диссертаций на соискание ученой степени кандидата или доктора наук (Единица)
009 Количество представленных в диссертационный совет диссертаций на соискание ученой степени доктора наук, в отношении которых исследователь является научным консультантом (Единица)
010 Осуществление преподавательской деятельности (Единица)
007 Количество конкурсных заявок ВУЗа на выполнение НИОКТР, подготовленных исследователем и признанных победителями по результатам проведенных конкурсов в рамках государственных, федеральных и региональных целевых программ, а также конкурсов, проведенных научными фондами, предприятиями предпринимательского сектора и иных конкурсов (Единица)
008 Количество представленных в диссертационный совет диссертаций на соискание ученой степени кандидата наук, в отношении которых федеральный профессор является научным руководителем (Единица)</t>
    </r>
  </si>
  <si>
    <t>09.08.2017</t>
  </si>
  <si>
    <t>Приказ Министерства образования и науки РФ от 19.11.2013 № 1259 Об утверждении Порядка организации и осуществления образовательной деятельности по образовательным программам высшего образования - программам подготовки научно-педагогических кадров в аспирантуре (адъюнктуре)
Приказ Министерство образования и науки Российской Федерации от 12.09.2013 № 1060 Об утверждении перечней специальностей и направлений подготовки высшего образования, применяемых при реализации образовательных программ высшего образования, содержащих сведения, составляющие государственную тайну или служебную информацию ограниченного распространения
Приказ Минобрнауки России от 12.09.2013 № 1061 Об утверждении перечней специальностей и направлений подготовки высшего образования
Федеральный закон Государственная Дума РФ от 06.10.2003 № 131-ФЗ Об общих принципах организации местного самоуправления в Российской Федерации
Федеральный закон Государственная Дума РФ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Федеральный закон Государственная Дума РФ от 29.12.2012 № 273-ФЗ Об образовании в Российской Федерации</t>
  </si>
  <si>
    <t>Федеральный закон Государственная Дума РФ от 29.12.2012 № 273-ФЗ Об образовании в Российской Федерации
Приказ Министерство образования и науки РФ от 01.07.2013 № 499 Об утверждении Порядка организации и осуществления образовательной деятельности по дополнительным профессиональным программам
Федеральный закон Государственная Дума РФ от 06.10.2003 № 131-ФЗ Об общих принципах организации местного самоуправления в Российской Федерации
Федеральный закон Государственная Дума РФ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</si>
  <si>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Федеральный закон Государственная Дума РФ от 29.12.2012 № 273-ФЗ Об образовании в Российской Федерации
Федеральный закон Государственная Дума РФ от 23.08.1996 № 127-ФЗ О науке и государственной научно-технической политике</t>
  </si>
  <si>
    <t>Федеральный закон Государственная Дума РФ от 23.08.1996 № 127-ФЗ О науке и государственной научно-технической политике
Федеральный закон Государственная Дума РФ от 21.11.2011 № 323-ФЗ Об основах охраны здоровья граждан в Российской Федерации</t>
  </si>
  <si>
    <r>
      <rPr>
        <sz val="10"/>
        <rFont val="Arial"/>
        <family val="2"/>
        <charset val="204"/>
      </rPr>
      <t>11.Г55.1 Научно-методическое обеспечение</t>
    </r>
  </si>
  <si>
    <r>
      <rPr>
        <sz val="10"/>
        <rFont val="Arial"/>
        <family val="2"/>
        <charset val="204"/>
      </rPr>
      <t>49.040.1  Проведение прикладных научных исследований</t>
    </r>
  </si>
  <si>
    <t>13.025.1 Формирование бюджетной отчетности главного распорядителя (распорядителя) бюджетных средств, главного администратора источников финансирования дефицита бюджета, главного администратора доходов бюджета</t>
  </si>
  <si>
    <t>001 Составление и представление бюджетной отчетности главного распорядителя (распорядителя) бюджетных средств, главного администратора источников финансирования дефицита бюджета, главного администратора доходов бюджета</t>
  </si>
  <si>
    <r>
      <rPr>
        <sz val="10"/>
        <rFont val="Arial"/>
        <family val="2"/>
        <charset val="204"/>
      </rPr>
      <t>07.894.1  Формирование, учет, изучение, обеспечение физического сохранения и безопасности музейных предметов, музейных коллекций</t>
    </r>
  </si>
  <si>
    <r>
      <rPr>
        <sz val="10"/>
        <rFont val="Arial"/>
        <family val="2"/>
        <charset val="204"/>
      </rPr>
      <t>07.896.1 Осуществление реставрации и консервации музейных предметов, музейных коллекций</t>
    </r>
  </si>
  <si>
    <r>
      <rPr>
        <sz val="10"/>
        <rFont val="Arial"/>
        <family val="2"/>
        <charset val="204"/>
      </rPr>
      <t>07.893.1 Создание экспозиций (выставок) музеев, организация выездных выставок</t>
    </r>
  </si>
  <si>
    <t>028 Количество методов, моделей, технологий, технических и программных средств (Единица)                                       027 Количество отчетов, докладов (Единица)                                                                     045 Количество нормативных технических, методических документов (Единица)</t>
  </si>
  <si>
    <t>затраты на потребление электрической энергии  (10% общего объема затрат учреждения в части указанного вида затрат в составе затрат на коммунальные услуги)*</t>
  </si>
  <si>
    <t xml:space="preserve"> затраты на потребление тепловой энергии (50% общего объема затрат учреждения в части указанного вида затрат в составе затрат на коммунальные услуги)*</t>
  </si>
  <si>
    <t>Трудозатраты</t>
  </si>
  <si>
    <t>Человеко-день</t>
  </si>
  <si>
    <t>Составление и представление бюджетной отчетности главного распорядителя (распорядителя) бюджетных средств, главного администратора источников финансирования дефицита бюджета, главного администратора доходов бюджета                                                                  Годовая, промежуточная                                                                                                                                                                                                                                                                                                                                                                                                                                                                                                           Бумажные носители информации</t>
  </si>
  <si>
    <r>
      <t xml:space="preserve">034 Количество справок, информационных материалов (Единица)                                                                             </t>
    </r>
    <r>
      <rPr>
        <sz val="10"/>
        <color rgb="FFC00000"/>
        <rFont val="Arial"/>
        <family val="2"/>
        <charset val="204"/>
      </rPr>
      <t xml:space="preserve">                                                                                                                                                                                                                                                                                                                                                    Трудозатраты (Человеко-день)</t>
    </r>
  </si>
  <si>
    <t>0040052 Научно-исследовательское учреждение                                                                                 
0040162 Управление по гидрометеорологии и мониторингу окружающей среды 
0040172 Центр по гидрометеорологии и мониторингу окружающей среды
0040182 Военизированная служба
0040192 Противолавинный центр
0040212 Иное учреждение 
0040102 Учебное, учебно-научное учреждение
0040122 Территориальный фонд информации
0040132 Центр лабораторного анализа и измерений, лаборатория
0040022 Особо охраняемая природная территория - национальный парк
0040062 Заказник
0040072 Учреждение по эксплуатации водохозяйственных объектов и сооружений
0040082 Учреждение по мониторингу водных объектов
0040092 Учреждение по управлению окрущающей средой субъекта Российской Федерации или муниципального образования
0040012 Особо охраняемая природная территория - заповедник
0040142 Дирекция по техническому обеспечению надзора на море
0040152 Инспекция
0040032 Особо охраняемая природная территория - объединенная дирекция заповедника и национального парка
0040042 Охотничье хозяйство
0040202 Административно-хозяйственное, обслуживающее учреждение
0040112 Музей</t>
  </si>
  <si>
    <t>000010</t>
  </si>
  <si>
    <t xml:space="preserve">Приказ Минобрнауки России </t>
  </si>
  <si>
    <t>22.09.2015</t>
  </si>
  <si>
    <t>1040</t>
  </si>
  <si>
    <t>Об утверждении Общих требований к определению нормативных затрат на оказание государственных (муниципальных) услуг в сфере образования, науки и молодежной политики, применяемых при расчете объема субсидии на финансовое обеспечение выполнения государственного (муниципального) задания на оказание государственных (муниципальных) услуг (выполнения работ) государственным (муниципальным) учреждением</t>
  </si>
  <si>
    <t>823001Ф.99.1.БВ18АА00000</t>
  </si>
  <si>
    <t>49.Г67.1 Организация проведения общественно-значимых мероприятий в сфере образования, науки и молодежной политики</t>
  </si>
  <si>
    <t>0490012 В интересах общества</t>
  </si>
  <si>
    <t>72 Научные исследования и разработки
72.20 Научные исследования и разработки в области общественных и гуманитарных наук
85 Образование
90 Деятельность творческая, деятельность в области искусства и организации развлечений
84.11 Деятельность органов государственного управления и местного самоуправления по вопросам общего характера
72.19 Научные исследования и разработки в области естественных и технических наук прочие</t>
  </si>
  <si>
    <t>82.30.1 Услуги по организации конференций и торговых выставок</t>
  </si>
  <si>
    <t>Типы учреждений</t>
  </si>
  <si>
    <t>Закон Государственная Дума РФ от 29.12.2012 № 273-ФЗ Об образовании в Российской Федерации
Закон Государственная Дума РФ от 23.08.1996 № 127-ФЗ О науке и государственной научно-технической политике
Федеральный закон Государственная Дума РФ от 24.06.1999 № 120-ФЗ Об основах системы профилактики безнадзорности и правонарушений несовершеннолетних</t>
  </si>
  <si>
    <t>БВ18</t>
  </si>
  <si>
    <t>Уникальный номер  Общероссийский/ Федеральный перечень</t>
  </si>
  <si>
    <r>
      <rPr>
        <sz val="10"/>
        <color rgb="FFFF0000"/>
        <rFont val="Arial"/>
        <family val="2"/>
        <charset val="204"/>
      </rPr>
      <t xml:space="preserve">ФГБУ "НИЦ "ПЛАНЕТА"      </t>
    </r>
    <r>
      <rPr>
        <sz val="10"/>
        <rFont val="Arial"/>
        <family val="2"/>
        <charset val="204"/>
      </rPr>
      <t xml:space="preserve">                                                                                                                                                                                                                                                                                                                                                                                                                                                                                                                              ФГБУ "ААНИИ"                                                                                                                                                                                                                                                                                                                                                                                                                                                                                                                                                    ФГБУ "ВГИ"                                                                                                                                                                                                                                                                                                                                                                                                                                                                                                                                                            ФГБУ "ВНИИГМИ-МЦД"                                                                                                                                                                                                                                                                                                                                                                                                                                                                                                                                                ФГБУ "ВНИИСХМ"                                                                                                                                                                                                                                                                                                                                                                                                                                                                                                                                                                         ФГБУ "ГГИ"                                                                                                                                                                                                                                                                                                                                                                                                                                                                                                                                                                                   ФГБУ "ГГО"                                                                                                                                                                                                                                                                                                                                                                                                                                                                                                                                                                                                           ФГБУ "ГИДРОМЕТЦЕНТР РОССИИ"                                                                                                                                                                                                                                                                                                                                                                                                                                                                                                                   ФГБУ "ГОИН"
ФГБУ "ГХИ"
ФГБУ "ДВНИГМИ"
ФГБУ "ИГКЭ"
ФГБУ "ИПГ"
ФГБУ "КАСПМНИЦ"
ФГБУ "НПО "ТАЙФУН"
ФГБУ "СИБНИГМИ"
ФГБУ "ЦАО"</t>
    </r>
  </si>
  <si>
    <t>ФГБУ "ГОИН"
ФГБУ "ГИДРОМЕТЦЕНТР РОССИИ"
ФГБУ "ВНИИСХМ"
ФГБУ "ВНИИГМИ-МЦД"
ФГБУ "ЦАО"
ФГБУ "ДВНИГМИ"
ФГБУ "ИГКЭ"
ФГБУ "ИПГ"
ФГБОУ ДПО "ИПК"
ФГБУ "ГХИ"
ФГБУ "СИБНИГМИ"
ФГБУ "НПО "ТАЙФУН"
ФГБУ "ВГИ"
ФГБУ "НИЦ "ПЛАНЕТА"
ФГБУ "ГГИ"
ФГБУ "КАСПМНИЦ"
ФГБУ "ААНИИ"
ФГБУ "ГГО"</t>
  </si>
  <si>
    <t>ФГБУ "АВИАМЕТТЕЛЕКОМ РОСГИДРОМЕТА"
ФГБУ "ГОИН"
ФГБУ "ГИДРОМЕТЦЕНТР РОССИИ"
ФГБУ "ВНИИСХМ"
ФГБУ "ВНИИГМИ-МЦД"
ФГБУ "ЦАО"
ФГБУ "ДВНИГМИ"
ФГБУ "ИГКЭ"
ФГБУ "ИПГ"
ФГБОУ ДПО "ИПК"
ФГБУ "ГХИ"
ФГБУ "СИБНИГМИ"
ФГБУ "НПО "ТАЙФУН"
ФГБУ "ВГИ"
ФГБУ "НИЦ "ПЛАНЕТА"
ФГБУ "ГГИ"
ФГБУ "КАСПМНИЦ"
ФГБУ "ААНИИ"
ФГБУ "ГГО"</t>
  </si>
  <si>
    <t>ФГБУ "АВИАМЕТТЕЛЕКОМ РОСГИДРОМЕТА"
ФГБУ "ГОИН"
ФГБУ "ГИДРОМЕТЦЕНТР РОССИИ"
ФГБУ "САХАЛИНСКОЕ УГМС"
ФГБУ "ВНИИСХМ"
ФГБУ "ВНИИГМИ-МЦД"
ФГБУ "ЦАО"
ФГБУ "ДВНИГМИ"
ФГБУ "СЕВЕРНОЕ УГМС"
ФГБУ "ИГКЭ"
ФГБУ "ЯКУТСКОЕ УГМС"
ФГБУ "ИПГ"
ФГБУ "СЕВЕРО-КАВКАЗСКАЯ ВС"
ФГБУ "КОЛЫМСКОЕ УГМС"
ФГБУ "ПРИМОРСКОЕ УГМС"
ФГБУ "ГХИ"
ФГБУ "ГИДРОМЕТСЕРВИС"
ФГБУ "ЧУКОТСКОЕ УГМС"
ФГБУ "ОБЬ-ИРТЫШСКОЕ УГМС"
ФГБУ "ЦЕНТРАЛЬНО-ЧЕРНОЗЕМНОЕ УГМС"
ФГБУ "ПРИВОЛЖСКОЕ УГМС"
ФГБУ "СРЕДНЕСИБИРСКОЕ УГМС"
ФГБУ "ЗАБАЙКАЛЬСКОЕ УГМС"
ФГБУ "ЦЕНТРАЛЬНОЕ УГМС"
ФГБУ "СЕВЕРО-КАВКАЗСКОЕ УГМС"
ФГБУ "ДАЛЬНЕВОСТОЧНОЕ УГМС"
ФГБУ "УРАЛЬСКОЕ УГМС"
ФГБУ "ЗАПАДНО-СИБИРСКОЕ УГМС"
ФГБУ "КРЫМСКОЕ УГМС"
ФГБУ "МУРМАНСКОЕ УГМС"
ФГБУ "СЦГМС ЧАМ"
ФГБУ "СИБНИГМИ"
ФГБУ "КАМЧАТСКОЕ УГМС"
ФГБУ "ВЕРХНЕ-ВОЛЖСКОЕ УГМС"
ФГБУ "НПО "ТАЙФУН"
ФГБУ "УГМС РЕСПУБЛИКИ ТАТАРСТАН"
ФГБУ "ГАМЦ РОСГИДРОМЕТА"
ФГБУ "СТАВРОПОЛЬСКАЯ ВС"
ФГБУ "НИЦ "ПЛАНЕТА"
ФГБУ "СЕВЕРО-ЗАПАДНОЕ УГМС"
ФГБУ "КРАСНОДАРСКАЯ ВС"
ФГБУ "ГГИ"
ФГБУ "КАСПМНИЦ"
ФГБУ "ГВЦ РОСГИДРОМЕТА"
ФГБУ "ИРКУТСКОЕ УГМС"
ФГБУ "БАШКИРСКОЕ УГМС"
ФГБУ "ААНИИ"
ФГБУ "РГМАА"
ФГБУ "ГГО"
ФГБУ "ВГИ"</t>
  </si>
  <si>
    <r>
      <t xml:space="preserve">ФГБУ "АВИАМЕТТЕЛЕКОМ РОСГИДРОМЕТА"
ФГБУ "ГОИН"
ФГБУ "ГИДРОМЕТЦЕНТР РОССИИ"
ФГБУ "САХАЛИНСКОЕ УГМС"
ФГБУ "ВНИИСХМ"
ФГБУ "ВНИИГМИ-МЦД"
ФГБУ "ЦАО"
ФГБУ "ДВНИГМИ"
ФГБУ "СЕВЕРНОЕ УГМС"
ФГБУ "ИГКЭ"
ФГБУ "ЯКУТСКОЕ УГМС"
ФГБУ "ИПГ"
ФГБУ "СЕВЕРО-КАВКАЗСКАЯ ВС"
ФГБУ "КОЛЫМСКОЕ УГМС"
ФГБУ "ПРИМОРСКОЕ УГМС"
ФГБОУ ДПО "ИПК"
ФГБУ "ГХИ"
</t>
    </r>
    <r>
      <rPr>
        <sz val="10"/>
        <color rgb="FFC00000"/>
        <rFont val="Arial"/>
        <family val="2"/>
        <charset val="204"/>
      </rPr>
      <t>ФГБУ "ГИДРОМЕТСЕРВИС"</t>
    </r>
    <r>
      <rPr>
        <sz val="10"/>
        <rFont val="Arial"/>
        <family val="2"/>
        <charset val="204"/>
      </rPr>
      <t xml:space="preserve">
ФГБУ "ЧУКОТСКОЕ УГМС"
ФГБУ "ОБЬ-ИРТЫШСКОЕ УГМС"
ФГБУ "ЦЕНТРАЛЬНО-ЧЕРНОЗЕМНОЕ УГМС"
ФГБУ "ПРИВОЛЖСКОЕ УГМС"
ФГБУ "СРЕДНЕСИБИРСКОЕ УГМС"
ФГБУ "ЗАБАЙКАЛЬСКОЕ УГМС"
ФГБУ "ЦЕНТРАЛЬНОЕ УГМС"
ФГБУ "СЕВЕРО-КАВКАЗСКОЕ УГМС"
ФГБУ "ДАЛЬНЕВОСТОЧНОЕ УГМС"
ФГБУ "УРАЛЬСКОЕ УГМС"
ФГБУ "ЗАПАДНО-СИБИРСКОЕ УГМС"
ФГБУ "КРЫМСКОЕ УГМС"
ФГБУ "МУРМАНСКОЕ УГМС"
ФГБУ "СЦГМС ЧАМ"
ФГБУ "СИБНИГМИ"
ФГБУ "КАМЧАТСКОЕ УГМС"
ФГБУ "ВЕРХНЕ-ВОЛЖСКОЕ УГМС"
ФГБУ "НПО "ТАЙФУН"
ФГБУ "УГМС РЕСПУБЛИКИ ТАТАРСТАН"
ФГБУ "ГАМЦ РОСГИДРОМЕТА"
ФГБУ "СТАВРОПОЛЬСКАЯ ВС"
ФГБУ "НИЦ "ПЛАНЕТА"
ФГБУ "СЕВЕРО-ЗАПАДНОЕ УГМС"
ФГБУ "КРАСНОДАРСКАЯ ВС"
ФГБУ "ГГИ"
ФГБУ "КАСПМНИЦ"
ФГБУ "ГВЦ РОСГИДРОМЕТА"
ДЕПАРТАМЕНТ РОСГИДРОМЕТА ПО УФО
МБОУ ДО "ДЮСШ "ЧЕРЕМШАН"
ФГБУ "ИРКУТСКОЕ УГМС"
ФГБУ "БАШКИРСКОЕ УГМС"
ФГБУ "ААНИИ"
ФГБУ "РГМАА"
ФГБУ "ГГО"
ФГБУ "ВГИ"</t>
    </r>
  </si>
  <si>
    <t>ФГБУ "АВИАМЕТТЕЛЕКОМ РОСГИДРОМЕТА"
ФГБУ "ГОИН"
ФГБУ "ГИДРОМЕТЦЕНТР РОССИИ"
ФГБУ "САХАЛИНСКОЕ УГМС"
ФГБУ "ВНИИСХМ"
ФГБУ "ВНИИГМИ-МЦД"
ФГБУ "ЦАО"
ФГБУ "ДВНИГМИ"
ФГБУ "СЕВЕРНОЕ УГМС"
ФГБУ "ИГКЭ"
ФГБУ "ЯКУТСКОЕ УГМС"
ФГБУ "ИПГ"
ФГБУ "СЕВЕРО-КАВКАЗСКАЯ ВС"
ФГБУ "КОЛЫМСКОЕ УГМС"
ФГБУ "ПРИМОРСКОЕ УГМС"
ФГБОУ ДПО "ИПК"
ФГБУ "ГХИ"
ФГБУ "ГИДРОМЕТСЕРВИС"
ФГБУ "ЧУКОТСКОЕ УГМС"
ФГБУ "ОБЬ-ИРТЫШСКОЕ УГМС"
ФГБУ "ЦЕНТРАЛЬНО-ЧЕРНОЗЕМНОЕ УГМС"
ФГБУ "ПРИВОЛЖСКОЕ УГМС"
ФГБУ "СРЕДНЕСИБИРСКОЕ УГМС"
ФГБУ "ЗАБАЙКАЛЬСКОЕ УГМС"
ФГБУ "ЦЕНТРАЛЬНОЕ УГМС"
ФГБУ "СЕВЕРО-КАВКАЗСКОЕ УГМС"
ФГБУ "ДАЛЬНЕВОСТОЧНОЕ УГМС"
ФГБУ "УРАЛЬСКОЕ УГМС"
ФГБУ "ЗАПАДНО-СИБИРСКОЕ УГМС"
ФГБУ "КРЫМСКОЕ УГМС"
ФГБУ "ГВЦ РОСГИДРОМЕТА"
ФГБУ "МУРМАНСКОЕ УГМС"
ФГБУ "СЦГМС ЧАМ"
ФГБУ "СИБНИГМИ"
ФГБУ "КАМЧАТСКОЕ УГМС"
ФГБУ "ВЕРХНЕ-ВОЛЖСКОЕ УГМС"
ФГБУ "НПО "ТАЙФУН"
ФГБУ "УГМС РЕСПУБЛИКИ ТАТАРСТАН"
ФГБУ "ГАМЦ РОСГИДРОМЕТА"
ФГБУ "СТАВРОПОЛЬСКАЯ ВС"
ФГБУ "НИЦ "ПЛАНЕТА"
ФГБУ "СЕВЕРО-ЗАПАДНОЕ УГМС"
ФГБУ "КРАСНОДАРСКАЯ ВС"
ФГБУ "ГГИ"
ФГБУ "КАСПМНИЦ"
ДЕПАРТАМЕНТ РОСГИДРОМЕТА ПО УФО
МБОУ ДО "ДЮСШ "ЧЕРЕМШАН"
ФГБУ "ИРКУТСКОЕ УГМС"
ФГБУ "БАШКИРСКОЕ УГМС"
ФГБУ "ААНИИ"
ФГБУ "РГМАА"
ФГБУ "ГГО"
ФГБУ "ВГИ"</t>
  </si>
  <si>
    <t>ФГБУ "АВИАМЕТТЕЛЕКОМ РОСГИДРОМЕТА"
ФГБУ "ГОИН"
ФГБУ "ГИДРОМЕТЦЕНТР РОССИИ"
ФГБУ "САХАЛИНСКОЕ УГМС"
ФГБУ "ВНИИСХМ"
ФГБУ "ВНИИГМИ-МЦД"
ФГБУ "ЦАО"
ФГБУ "ДВНИГМИ"
ФГБУ "СЕВЕРНОЕ УГМС"
ФГБУ "ИГКЭ"
ФГБУ "ЯКУТСКОЕ УГМС"
ФГБУ "ИПГ"
ФГБУ "СЕВЕРО-КАВКАЗСКАЯ ВС"
ФГБУ "КОЛЫМСКОЕ УГМС"
ФГБУ "ПРИМОРСКОЕ УГМС"
ФГБУ "ГХИ"
ФГБУ "ГИДРОМЕТСЕРВИС"
ФГБУ "ЧУКОТСКОЕ УГМС"
ФГБУ "ОБЬ-ИРТЫШСКОЕ УГМС"
ФГБУ "ЦЕНТРАЛЬНО-ЧЕРНОЗЕМНОЕ УГМС"
ФГБУ "ПРИВОЛЖСКОЕ УГМС"
ФГБУ "СРЕДНЕСИБИРСКОЕ УГМС"
ФГБУ "ЗАБАЙКАЛЬСКОЕ УГМС"
ФГБУ "ЦЕНТРАЛЬНОЕ УГМС"
ФГБУ "СЕВЕРО-КАВКАЗСКОЕ УГМС"
ФГБУ "ДАЛЬНЕВОСТОЧНОЕ УГМС"
ФГБУ "УРАЛЬСКОЕ УГМС"
ФГБУ "ЗАПАДНО-СИБИРСКОЕ УГМС"
ФГБУ "КРЫМСКОЕ УГМС"
ФГБУ "ГВЦ РОСГИДРОМЕТА"
ФГБУ "МУРМАНСКОЕ УГМС"
ФГБУ "СЦГМС ЧАМ"
ФГБУ "СИБНИГМИ"
ФГБУ "КАМЧАТСКОЕ УГМС"
ФГБУ "ВЕРХНЕ-ВОЛЖСКОЕ УГМС"
ФГБУ "НПО "ТАЙФУН"
ФГБУ "УГМС РЕСПУБЛИКИ ТАТАРСТАН"
ФГБУ "ГАМЦ РОСГИДРОМЕТА"
ФГБУ "СТАВРОПОЛЬСКАЯ ВС"
ФГБУ "НИЦ "ПЛАНЕТА"
ФГБУ "СЕВЕРО-ЗАПАДНОЕ УГМС"
ФГБУ "КРАСНОДАРСКАЯ ВС"
ФГБУ "ГГИ"
ФГБУ "КАСПМНИЦ"
ФГБУ "ИРКУТСКОЕ УГМС"
ФГБУ "БАШКИРСКОЕ УГМС"
ФГБУ "ААНИИ"
ФГБУ "РГМАА"
ФГБУ "ГГО"
ФГБУ "ВГИ"</t>
  </si>
  <si>
    <t>ФГБУ "АВИАМЕТТЕЛЕКОМ РОСГИДРОМЕТА"
ФГБУ "ГОИН"
ФГБУ "ГИДРОМЕТЦЕНТР РОССИИ"
ФГБУ "САХАЛИНСКОЕ УГМС"
ФГБУ "ВНИИСХМ"
ФГБУ "ВНИИГМИ-МЦД"
ФГБУ "ЦАО"
ФГБУ "ДВНИГМИ"
ФГБУ "СЕВЕРНОЕ УГМС"
ФГБУ "ИГКЭ"
ФГБУ "ЯКУТСКОЕ УГМС"
ФГБУ "ИПГ"
ФГБУ "СЕВЕРО-КАВКАЗСКАЯ ВС"
ФГБУ "КОЛЫМСКОЕ УГМС"
ФГБУ "ПРИМОРСКОЕ УГМС"
ФГБУ "ГХИ"
ФГБУ "ЧУКОТСКОЕ УГМС"
ФГБУ "ОБЬ-ИРТЫШСКОЕ УГМС"
ФГБУ "ЦЕНТРАЛЬНО-ЧЕРНОЗЕМНОЕ УГМС"
ФГБУ "ПРИВОЛЖСКОЕ УГМС"
ФГБУ "СРЕДНЕСИБИРСКОЕ УГМС"
ФГБУ "ЗАБАЙКАЛЬСКОЕ УГМС"
ФГБУ "ЦЕНТРАЛЬНОЕ УГМС"
ФГБУ "СЕВЕРО-КАВКАЗСКОЕ УГМС"
ФГБУ "ДАЛЬНЕВОСТОЧНОЕ УГМС"
ФГБУ "УРАЛЬСКОЕ УГМС"
ФГБУ "ЗАПАДНО-СИБИРСКОЕ УГМС"
ФГБУ "КРЫМСКОЕ УГМС"
ФГБУ "ГВЦ РОСГИДРОМЕТА"
ФГБУ "МУРМАНСКОЕ УГМС"
ФГБУ "СЦГМС ЧАМ"
ФГБУ "СИБНИГМИ"
ФГБУ "КАМЧАТСКОЕ УГМС"
ФГБУ "ВЕРХНЕ-ВОЛЖСКОЕ УГМС"
ФГБУ "НПО "ТАЙФУН"
ФГБУ "УГМС РЕСПУБЛИКИ ТАТАРСТАН"
ФГБУ "ГАМЦ РОСГИДРОМЕТА"
ФГБУ "СТАВРОПОЛЬСКАЯ ВС"
ФГБУ "НИЦ "ПЛАНЕТА"
ФГБУ "СЕВЕРО-ЗАПАДНОЕ УГМС"
ФГБУ "КРАСНОДАРСКАЯ ВС"
ФГБУ "ГГИ"
ФГБУ "КАСПМНИЦ"
ФГБУ "ИРКУТСКОЕ УГМС"
ФГБУ "БАШКИРСКОЕ УГМС"
ФГБУ "ААНИИ"
ФГБУ "РГМАА"
ФГБУ "ГГО"
ФГБУ "ВГИ"</t>
  </si>
  <si>
    <t>ФГБУ "СТАВРОПОЛЬСКАЯ ВС"
ФГБУ "АВИАМЕТТЕЛЕКОМ РОСГИДРОМЕТА"
ФГБУ "ГОИН"
ФГБУ "ГИДРОМЕТЦЕНТР РОССИИ"
ФГБУ "САХАЛИНСКОЕ УГМС"
ФГБУ "ВНИИСХМ"
ФГБУ "ВНИИГМИ-МЦД"
ФГБУ "ЦАО"
ФГБУ "ДВНИГМИ"
ФГБУ "СЕВЕРНОЕ УГМС"
ФГБУ "ИГКЭ"
ФГБУ "ЯКУТСКОЕ УГМС"
ФГБУ "ИПГ"
ФГБУ "СЕВЕРО-КАВКАЗСКАЯ ВС"
ФГБУ "КОЛЫМСКОЕ УГМС"
ФГБУ "ПРИМОРСКОЕ УГМС"
ФГБУ "ГХИ"
ФГБУ "ГИДРОМЕТСЕРВИС"
ФГБУ "ЧУКОТСКОЕ УГМС"
ФГБУ "ОБЬ-ИРТЫШСКОЕ УГМС"
ФГБУ "ЦЕНТРАЛЬНО-ЧЕРНОЗЕМНОЕ УГМС"
ФГБУ "ПРИВОЛЖСКОЕ УГМС"
ФГБУ "СРЕДНЕСИБИРСКОЕ УГМС"
ФГБУ "ЗАБАЙКАЛЬСКОЕ УГМС"
ФГБУ "ЦЕНТРАЛЬНОЕ УГМС"
ФГБУ "СЕВЕРО-КАВКАЗСКОЕ УГМС"
ФГБУ "ДАЛЬНЕВОСТОЧНОЕ УГМС"
ФГБУ "УРАЛЬСКОЕ УГМС"
ФГБУ "ЗАПАДНО-СИБИРСКОЕ УГМС"
ФГБУ "КРЫМСКОЕ УГМС"
ФГБУ "ГВЦ РОСГИДРОМЕТА"
ФГБУ "МУРМАНСКОЕ УГМС"
ФГБУ "СЦГМС ЧАМ"
ФГБУ "СИБНИГМИ"
ФГБУ "КАМЧАТСКОЕ УГМС"
ФГБУ "ВЕРХНЕ-ВОЛЖСКОЕ УГМС"
ФГБУ "НПО "ТАЙФУН"
ФГБУ "УГМС РЕСПУБЛИКИ ТАТАРСТАН"
ФГБУ "ГАМЦ РОСГИДРОМЕТА"
ФГБУ "ВГИ"
ФГБУ "НИЦ "ПЛАНЕТА"
ФГБУ "СЕВЕРО-ЗАПАДНОЕ УГМС"
ФГБУ "КРАСНОДАРСКАЯ ВС"
ФГБУ "ГГИ"
ФГБУ "КАСПМНИЦ"
ФГБУ "ИРКУТСКОЕ УГМС"
ФГБУ "БАШКИРСКОЕ УГМС"
ФГБУ "ААНИИ"
ФГБУ "РГМАА"
ФГБУ "ГГО"</t>
  </si>
  <si>
    <t>ФГБУ "АВИАМЕТТЕЛЕКОМ РОСГИДРОМЕТА"
ФГБУ "ГОИН"
ФГБУ "ГИДРОМЕТЦЕНТР РОССИИ"
ФГБУ "САХАЛИНСКОЕ УГМС"
ФГБУ "ВНИИСХМ"
ФГБУ "ВНИИГМИ-МЦД"
ФГБУ "ЦАО"
ФГБУ "ДВНИГМИ"
ФГБУ "СЕВЕРНОЕ УГМС"
ФГБУ "ИГКЭ"
ФГБУ "ЯКУТСКОЕ УГМС"
ФГБУ "ИПГ"
ФГБУ "КОЛЫМСКОЕ УГМС"
ФГБУ "ПРИМОРСКОЕ УГМС"
ФГБУ "ГХИ"
ФГБУ "ЧУКОТСКОЕ УГМС"
ФГБУ "ОБЬ-ИРТЫШСКОЕ УГМС"
ФГБУ "ЦЕНТРАЛЬНО-ЧЕРНОЗЕМНОЕ УГМС"
ФГБУ "ПРИВОЛЖСКОЕ УГМС"
ФГБУ "СРЕДНЕСИБИРСКОЕ УГМС"
ФГБУ "ЗАБАЙКАЛЬСКОЕ УГМС"
ФГБУ "ЦЕНТРАЛЬНОЕ УГМС"
ФГБУ "СЕВЕРО-КАВКАЗСКОЕ УГМС"
ФГБУ "ДАЛЬНЕВОСТОЧНОЕ УГМС"
ФГБУ "УРАЛЬСКОЕ УГМС"
ФГБУ "ЗАПАДНО-СИБИРСКОЕ УГМС"
ФГБУ "КРЫМСКОЕ УГМС"
ФГБУ "ГВЦ РОСГИДРОМЕТА"
ФГБУ "МУРМАНСКОЕ УГМС"
ФГБУ "СЦГМС ЧАМ"
ФГБУ "СИБНИГМИ"
ФГБУ "КАМЧАТСКОЕ УГМС"
ФГБУ "ВЕРХНЕ-ВОЛЖСКОЕ УГМС"
ФГБУ "НПО "ТАЙФУН"
ФГБУ "УГМС РЕСПУБЛИКИ ТАТАРСТАН"
ФГБУ "ГАМЦ РОСГИДРОМЕТА"
ФГБУ "ВГИ"
ФГБУ "НИЦ "ПЛАНЕТА"
ФГБУ "СЕВЕРО-ЗАПАДНОЕ УГМС"
ФГБУ "ГГИ"
ФГБУ "КАСПМНИЦ"
ФГБУ "ИРКУТСКОЕ УГМС"
ФГБУ "БАШКИРСКОЕ УГМС"
ФГБУ "ААНИИ"
ФГБУ "ГГО"</t>
  </si>
  <si>
    <t>ФГБУ "ГОИН"
ФГБУ "ГИДРОМЕТЦЕНТР РОССИИ"
ФГБУ "САХАЛИНСКОЕ УГМС"
ФГБУ "ВНИИСХМ"
ФГБУ "ВНИИГМИ-МЦД"
ФГБУ "ЦАО"
ФГБУ "ДВНИГМИ"
ФГБУ "СЕВЕРНОЕ УГМС"
ФГБУ "ИГКЭ"
ФГБУ "ЯКУТСКОЕ УГМС"
ФГБУ "ИПГ"
ФГБУ "КОЛЫМСКОЕ УГМС"
ФГБУ "ПРИМОРСКОЕ УГМС"
ФГБУ "ГХИ"
ФГБУ "ГИДРОМЕТСЕРВИС"
ФГБУ "ЧУКОТСКОЕ УГМС"
ФГБУ "ОБЬ-ИРТЫШСКОЕ УГМС"
ФГБУ "ЦЕНТРАЛЬНО-ЧЕРНОЗЕМНОЕ УГМС"
ФГБУ "ПРИВОЛЖСКОЕ УГМС"
ФГБУ "СРЕДНЕСИБИРСКОЕ УГМС"
ФГБУ "ЗАБАЙКАЛЬСКОЕ УГМС"
ФГБУ "ЦЕНТРАЛЬНОЕ УГМС"
ФГБУ "СЕВЕРО-КАВКАЗСКОЕ УГМС"
ФГБУ "ДАЛЬНЕВОСТОЧНОЕ УГМС"
ФГБУ "УРАЛЬСКОЕ УГМС"
ФГБУ "ЗАПАДНО-СИБИРСКОЕ УГМС"
ФГБУ "КРЫМСКОЕ УГМС"
ФГБУ "ГВЦ РОСГИДРОМЕТА"
ФГБУ "МУРМАНСКОЕ УГМС"
ФГБУ "СЦГМС ЧАМ"
ФГБУ "СИБНИГМИ"
ФГБУ "КАМЧАТСКОЕ УГМС"
ФГБУ "ВЕРХНЕ-ВОЛЖСКОЕ УГМС"
ФГБУ "НПО "ТАЙФУН"
ФГБУ "УГМС РЕСПУБЛИКИ ТАТАРСТАН"
ФГБУ "ВГИ"
ФГБУ "НИЦ "ПЛАНЕТА"
ФГБУ "СЕВЕРО-ЗАПАДНОЕ УГМС"
ФГБУ "ГГИ"
ФГБУ "КАСПМНИЦ"
ФГБУ "ИРКУТСКОЕ УГМС"
ФГБУ "БАШКИРСКОЕ УГМС"
ФГБУ "ААНИИ"
ФГБУ "ГГО"</t>
  </si>
  <si>
    <t xml:space="preserve">001 Количество мероприятий (Единица)                                                                                                                                                                                                                                                                                                                                                                                                                                                                                                 002 Количество отчетов (Единица)
</t>
  </si>
  <si>
    <r>
      <t xml:space="preserve">045 Количество нормативных технических, методических документов (Единица)
</t>
    </r>
    <r>
      <rPr>
        <sz val="10"/>
        <color rgb="FF7030A0"/>
        <rFont val="Arial"/>
        <family val="2"/>
        <charset val="204"/>
      </rPr>
      <t>047 Количество проинспектированных станций (Единица)</t>
    </r>
    <r>
      <rPr>
        <sz val="10"/>
        <color rgb="FFFF0000"/>
        <rFont val="Arial"/>
        <family val="2"/>
        <charset val="204"/>
      </rPr>
      <t xml:space="preserve">
013 Количество предоставленной информации (Единица) 
007 Объем информации (Мегабайт)                                                                                                                                                                                                                          </t>
    </r>
    <r>
      <rPr>
        <sz val="10"/>
        <color rgb="FFC00000"/>
        <rFont val="Arial"/>
        <family val="2"/>
        <charset val="204"/>
      </rPr>
      <t>049 Трудозатраты (Человеко-день)</t>
    </r>
  </si>
  <si>
    <t>Обоснования бюджетных ассигнований на предоставление субсидий федеральным государственным учреждениям на финансовое обеспечение государственного задания на оказание государственных услуг (выполнение работ) на  2020 год и на плановый период 2021 и 2022  годов</t>
  </si>
  <si>
    <t>2022 год</t>
  </si>
  <si>
    <t>на 2020 год                                                                                                                                                                                                      (на очередной финансовый год)</t>
  </si>
  <si>
    <t>на 2021 год                                                                                                                                                             (на первый год планового периода)</t>
  </si>
  <si>
    <t>на 2022 год                                                                                                              (на второй год планового периода)</t>
  </si>
  <si>
    <t>2.1.1 Расчет объема бюджетных ассигнований на оказание государственных услуг на 2020 год (на очередной финансовый год)</t>
  </si>
  <si>
    <t>2.3.3 Расчет объема бюджетных ассигнований на содержание имущества учреждения, не используемого для оказания государственных услуг (выполнения работ) и для общехозяйственных нужд, и на уплату налогов, в качестве объекта налогообложения по которым признается имущество учреждения, на 2022 год (на второй год планового периода)</t>
  </si>
  <si>
    <t>2.3.2 Расчет объема бюджетных ассигнований на содержание имущества учреждения, не используемого для оказания государственных услуг (выполнения работ) и для общехозяйственных нужд, и на уплату налогов, в качестве объекта налогообложения по которым признается имущество учреждения, на 2021 год (на первый год планового периода)</t>
  </si>
  <si>
    <t>(169 04 11 12 3 04 90059 611        169 04 11 43 2 01 90059 611        169 06 04 43 2 06 90059 611       169 06 05 12 3 03 90059 611         169 06 05 12 4 01 90059 611         169 06 05 43 2 06 90059 611      169 08 01 11 1 03 90059 611 )</t>
  </si>
  <si>
    <t>Значения нормативных затрат на выполнение работ на 2020 год и на плановый период 2021 и 2022 годов</t>
  </si>
  <si>
    <t>2.3.1 Расчет объема бюджетных ассигнований на содержание имущества учреждения, не используемого для оказания государственных услуг (выполнения работ) и для общехозяйственных нужд, и на уплату налогов, в качестве объекта налогообложения по которым признается имущество учреждения, на 2020 год  (на очередной финансовый год)</t>
  </si>
  <si>
    <t>2.2.3 Расчет объема бюджетных ассигнований на выполнение работ на 2022 год (на второй год планового периода)</t>
  </si>
  <si>
    <t>2.2.2 Расчет объема бюджетных ассигнований на выполнение работ на 2021 год (на первый год планового периода)</t>
  </si>
  <si>
    <t>2.2.1 Расчет объема бюджетных ассигнований на выполнение работ на 2020 год (на очередной финансовый год)</t>
  </si>
  <si>
    <t>2.1.3 Расчет объема бюджетных ассигнований на оказание государственных услуг на 2022 год (на второй год планового периода)</t>
  </si>
  <si>
    <t>2.1.2 Расчет объема бюджетных ассигнований на оказание государственных услуг на 2021 год (на первый год планового периода)</t>
  </si>
  <si>
    <t>Организация проведения общественно-значимых мероприятий в сфере образования, науки и молодежной политики</t>
  </si>
  <si>
    <t>Составление и представление бюджетной отчетности главного распорядителя (распорядителя) бюджетных средств, главного администратора источников финансирования дефицита бюджета, главного администратора доходов бюджета                                                                 Годовая, промежуточная                                                                                                                                                                                                                                                                                                                                                                                                                                                                                                           Бумажные носители информации</t>
  </si>
  <si>
    <t>01</t>
  </si>
  <si>
    <r>
      <t xml:space="preserve">042 Количество поверенных средств измерений (Единица)
</t>
    </r>
    <r>
      <rPr>
        <sz val="10"/>
        <color rgb="FF7030A0"/>
        <rFont val="Arial"/>
        <family val="2"/>
        <charset val="204"/>
      </rPr>
      <t xml:space="preserve">008 Количество прогнозов (предупреждений)Количество единиц проду (Единица)         </t>
    </r>
    <r>
      <rPr>
        <sz val="10"/>
        <color rgb="FFFF0000"/>
        <rFont val="Arial"/>
        <family val="2"/>
        <charset val="204"/>
      </rPr>
      <t xml:space="preserve">                                                                                                                                                                                                                                                                                                                                                                                                  </t>
    </r>
    <r>
      <rPr>
        <sz val="10"/>
        <color rgb="FFC00000"/>
        <rFont val="Arial"/>
        <family val="2"/>
        <charset val="204"/>
      </rPr>
      <t>Трудозатраты (Человеко-день)</t>
    </r>
  </si>
  <si>
    <r>
      <rPr>
        <sz val="10"/>
        <color rgb="FFFF0000"/>
        <rFont val="Arial"/>
        <family val="2"/>
        <charset val="204"/>
      </rPr>
      <t xml:space="preserve">ФГБУ "ГГИ"                                                                                                                                                                                                                                                                                                                                                                                                                                                                                                                                                                            ФГБУ "ГГО"     </t>
    </r>
    <r>
      <rPr>
        <sz val="10"/>
        <rFont val="Arial"/>
        <family val="2"/>
        <charset val="204"/>
      </rPr>
      <t xml:space="preserve">                                                                                                                                                                                                                                                                                                                                                                                                                                                                                                                                                                                                                                                                   </t>
    </r>
    <r>
      <rPr>
        <sz val="10"/>
        <color rgb="FF7030A0"/>
        <rFont val="Arial"/>
        <family val="2"/>
        <charset val="204"/>
      </rPr>
      <t xml:space="preserve">ФГБУ "ГОИН"
ФГБУ "ГИДРОМЕТЦЕНТР РОССИИ"
ФГБУ "ВНИИСХМ"
ФГБУ "ВНИИГМИ-МЦД"
ФГБУ "ЦАО"
ФГБУ "ДВНИГМИ"
ФГБУ "ИГКЭ"
ФГБУ "ИПГ"
ФГБУ "ГХИ"
ФГБУ "СИБНИГМИ"
ФГБУ "НПО "ТАЙФУН"
ФГБУ "НИЦ "ПЛАНЕТА"
ФГБУ "КАСПМНИЦ"
ФГБУ "ААНИИ"
ФГБУ "ВГИ"                 </t>
    </r>
    <r>
      <rPr>
        <sz val="10"/>
        <rFont val="Arial"/>
        <family val="2"/>
        <charset val="204"/>
      </rPr>
      <t xml:space="preserve">                                                                                                                                                                                                                                                                                                                                                                                                                                                                                                                                        </t>
    </r>
    <r>
      <rPr>
        <sz val="10"/>
        <color rgb="FFC00000"/>
        <rFont val="Arial"/>
        <family val="2"/>
        <charset val="204"/>
      </rPr>
      <t>ФГБУ "ГИДРОМЕТСЕРВИС"</t>
    </r>
  </si>
  <si>
    <r>
      <rPr>
        <sz val="10"/>
        <rFont val="Arial"/>
        <family val="2"/>
        <charset val="204"/>
      </rPr>
      <t>0070022 В интересах общества</t>
    </r>
  </si>
  <si>
    <r>
      <rPr>
        <sz val="10"/>
        <rFont val="Arial"/>
        <family val="2"/>
        <charset val="204"/>
      </rPr>
      <t>026 Количество предметов (Единица)</t>
    </r>
  </si>
  <si>
    <r>
      <rPr>
        <sz val="10"/>
        <rFont val="Arial"/>
        <family val="2"/>
        <charset val="204"/>
      </rPr>
      <t>025 Количество экспозиций (выставок) (Единица)</t>
    </r>
  </si>
  <si>
    <t>2.5. Корректировка объемов бюджетных ассигнований в связи с применением коэффициента выравнивания</t>
  </si>
  <si>
    <t>в том числе:
оплата труда работников, за исключением денежного довольствия военнослужащих и сотрудников, имеющих специальные звания</t>
  </si>
  <si>
    <t xml:space="preserve">       иные расходы, не зависящие от размера оплаты труда работников</t>
  </si>
  <si>
    <t xml:space="preserve">на приобретение материальных запасов и на приобретение движимого имущества (основных средств и нематериальных активов), не отнесенного к особо ценному движимому имуществу и используемого в процессе оказания государственной услуги, с учетом срока его полезного использования, а также затраты на аренду указанного имущества </t>
  </si>
  <si>
    <t>на содержание объектов особо ценного движимого имущества, а также затраты на аренду указанного имущества</t>
  </si>
  <si>
    <t>на приобретение услуг связи</t>
  </si>
  <si>
    <t>на приобретение транспортных услуг</t>
  </si>
  <si>
    <t>на прочие общехозяйственные нужды</t>
  </si>
  <si>
    <r>
      <t xml:space="preserve">в том числе:
</t>
    </r>
    <r>
      <rPr>
        <b/>
        <sz val="11"/>
        <color indexed="8"/>
        <rFont val="Times New Roman"/>
        <family val="1"/>
        <charset val="204"/>
      </rPr>
      <t>на оплату труда, в том числе начисления на выплаты по оплате труда</t>
    </r>
  </si>
  <si>
    <t>(169 04 11 12 3 04 90059 611        169 06 05 12 3 03 90059 611)</t>
  </si>
  <si>
    <t>Уникальный номер реестровой записи ведомственного перечня</t>
  </si>
  <si>
    <t>Наименование государственной услуги</t>
  </si>
  <si>
    <t>Содержание государственной услуги 1</t>
  </si>
  <si>
    <t>Содержание государственной услуги 2</t>
  </si>
  <si>
    <t>Условие (формы) оказания государственной услуги 1</t>
  </si>
  <si>
    <t>Нормативные затраты на оказание государственных услуг (руб.)</t>
  </si>
  <si>
    <t>нормативные затраты, непосредственно связанные с оказанием государственных услуг</t>
  </si>
  <si>
    <t>нормативные затраты на общехозяйственные нужды на оказание государственных услуг</t>
  </si>
  <si>
    <t xml:space="preserve">затраты на оплату труда работников, непосредственно связанных с оказанием государственной услуги  и начисления на выплаты по оплате труда работников, непосредственно связанных с оказанием государственной услуги
</t>
  </si>
  <si>
    <t>затраты на приобретение материальных запасов и на приобретение движимого имущества (основных средств и нематериальных активов), не отнесенного к особо ценному движимому имуществу и используемого в процессе оказания государственной услуги, с учетом срока его полезного использования, а также затраты на аренду указанного имущества</t>
  </si>
  <si>
    <t>затраты на формирование в установленном порядке резерва на полное восстановление состава объектов особо ценного движимого имущества, используемого в процессе оказания государственной услуги (основных средств и нематериальных активов, амортизируемых в процессе оказания услуги), с учетом срока их полезного использования</t>
  </si>
  <si>
    <t>иные затраты, непосредственно связанные с оказанием государственной услуги</t>
  </si>
  <si>
    <t>затраты на оплату труда работников, которые не принимают непосредственного участия в оказании государственной услуги и начисления на выплаты по оплате труда работников, которые не принимают непосредственного участия в оказании государственной услуги</t>
  </si>
  <si>
    <t>затраты на прочие общехозяйственные нужды</t>
  </si>
  <si>
    <t xml:space="preserve"> </t>
  </si>
  <si>
    <t xml:space="preserve">000000000110001690411Г48000301000001002101112 </t>
  </si>
  <si>
    <t>не указано</t>
  </si>
  <si>
    <t>Очная</t>
  </si>
  <si>
    <t xml:space="preserve">Количество человеко-часов </t>
  </si>
  <si>
    <t xml:space="preserve">000000000110001690411Г48000301000010001101112 </t>
  </si>
  <si>
    <t>Заочная с применением дистанционных образовательных технологий</t>
  </si>
  <si>
    <t>000000000110001690411Г47000301000010002101101</t>
  </si>
  <si>
    <t xml:space="preserve">000000000110001690411А12001000000009001101108 </t>
  </si>
  <si>
    <t>05.00.00 Науки о земле</t>
  </si>
  <si>
    <t xml:space="preserve">000000000110001690411А12001000000001009101108 </t>
  </si>
  <si>
    <t>Заочная</t>
  </si>
  <si>
    <t>2020 год (первый год планового периода)</t>
  </si>
  <si>
    <t>2020 год (второй год планового периода)</t>
  </si>
  <si>
    <t>2020 год (очередной финансовый год)</t>
  </si>
  <si>
    <t>2021год (первый год планового периода)</t>
  </si>
  <si>
    <t>2022 год (второй год планового периода)</t>
  </si>
  <si>
    <t>Значения нормативных затрат на на оказание государственных услуг на 2020 год и на плановый период 2021 и 2022 годов</t>
  </si>
  <si>
    <t>«______»_______________ 20___ г.</t>
  </si>
  <si>
    <t>«____»_______________ 20___ г.</t>
  </si>
  <si>
    <t>Корректировка объема бюджетных ассигнований в связи с применением коэффициента выравнивания, всего  (тыс. руб.)</t>
  </si>
  <si>
    <t>КУ</t>
  </si>
  <si>
    <t xml:space="preserve">КУ </t>
  </si>
  <si>
    <t>МЗ и ПДИ</t>
  </si>
  <si>
    <t>от " ____  " ___________________ 20___ г.</t>
  </si>
  <si>
    <r>
      <rPr>
        <sz val="10"/>
        <color rgb="FF7030A0"/>
        <rFont val="Arial"/>
        <family val="2"/>
        <charset val="204"/>
      </rPr>
      <t>ФГБУ "ААНИИ"</t>
    </r>
    <r>
      <rPr>
        <sz val="10"/>
        <rFont val="Arial"/>
        <family val="2"/>
        <charset val="204"/>
      </rPr>
      <t xml:space="preserve"> 
</t>
    </r>
    <r>
      <rPr>
        <sz val="10"/>
        <color rgb="FF7030A0"/>
        <rFont val="Arial"/>
        <family val="2"/>
        <charset val="204"/>
      </rPr>
      <t>ФГБУ "ВГИ" ФГБУ "ГОИН"
ФГБУ "ГИДРОМЕТЦЕНТР РОССИИ"</t>
    </r>
    <r>
      <rPr>
        <sz val="10"/>
        <rFont val="Arial"/>
        <family val="2"/>
        <charset val="204"/>
      </rPr>
      <t xml:space="preserve">
</t>
    </r>
    <r>
      <rPr>
        <sz val="10"/>
        <color rgb="FF7030A0"/>
        <rFont val="Arial"/>
        <family val="2"/>
        <charset val="204"/>
      </rPr>
      <t>ФГБУ "ГГИ"</t>
    </r>
    <r>
      <rPr>
        <sz val="10"/>
        <rFont val="Arial"/>
        <family val="2"/>
        <charset val="204"/>
      </rPr>
      <t xml:space="preserve"> 
</t>
    </r>
    <r>
      <rPr>
        <sz val="10"/>
        <color rgb="FF7030A0"/>
        <rFont val="Arial"/>
        <family val="2"/>
        <charset val="204"/>
      </rPr>
      <t>ФГБУ "ВНИИСХМ"
ФГБУ "ВНИИГМИ-МЦД"
ФГБУ "ЦАО"
ФГБУ "ДВНИГМИ"</t>
    </r>
    <r>
      <rPr>
        <sz val="10"/>
        <rFont val="Arial"/>
        <family val="2"/>
        <charset val="204"/>
      </rPr>
      <t xml:space="preserve">
</t>
    </r>
    <r>
      <rPr>
        <sz val="10"/>
        <color rgb="FF7030A0"/>
        <rFont val="Arial"/>
        <family val="2"/>
        <charset val="204"/>
      </rPr>
      <t xml:space="preserve">ФГБУ "ГГО" </t>
    </r>
    <r>
      <rPr>
        <sz val="10"/>
        <rFont val="Arial"/>
        <family val="2"/>
        <charset val="204"/>
      </rPr>
      <t xml:space="preserve">
</t>
    </r>
    <r>
      <rPr>
        <sz val="10"/>
        <color rgb="FF7030A0"/>
        <rFont val="Arial"/>
        <family val="2"/>
        <charset val="204"/>
      </rPr>
      <t>ФГБУ "ИГКЭ"</t>
    </r>
    <r>
      <rPr>
        <sz val="10"/>
        <rFont val="Arial"/>
        <family val="2"/>
        <charset val="204"/>
      </rPr>
      <t xml:space="preserve">
</t>
    </r>
    <r>
      <rPr>
        <sz val="10"/>
        <color rgb="FF7030A0"/>
        <rFont val="Arial"/>
        <family val="2"/>
        <charset val="204"/>
      </rPr>
      <t>ФГБУ "СИБНИГМИ" 
ФГБУ "ИПГ"
ФГБУ "КАСПМНИЦ"  
ФГБУ "НИЦ "ПЛАНЕТА"
ФГБУ "НПО "ТАЙФУН" 
ФГБУ "ГХИ"</t>
    </r>
    <r>
      <rPr>
        <sz val="10"/>
        <rFont val="Arial"/>
        <family val="2"/>
        <charset val="204"/>
      </rPr>
      <t xml:space="preserve">
</t>
    </r>
    <r>
      <rPr>
        <sz val="10"/>
        <color rgb="FFC00000"/>
        <rFont val="Arial"/>
        <family val="2"/>
        <charset val="204"/>
      </rPr>
      <t>ФГБУ "ГИДРОМЕТСЕРВИС"</t>
    </r>
    <r>
      <rPr>
        <sz val="10"/>
        <rFont val="Arial"/>
        <family val="2"/>
        <charset val="204"/>
      </rPr>
      <t xml:space="preserve">
ФГБУ "ЧУКОТСКОЕ УГМС"
ФГБУ "ОБЬ-ИРТЫШСКОЕ УГМС"
ФГБУ "ЦЕНТРАЛЬНО-ЧЕРНОЗЕМНОЕ УГМС"
ФГБУ "ПРИВОЛЖСКОЕ УГМС"
ФГБУ "СРЕДНЕСИБИРСКОЕ УГМС"
ФГБУ "ЗАБАЙКАЛЬСКОЕ УГМС"
ФГБУ "ЦЕНТРАЛЬНОЕ УГМС"
ФГБУ "СЕВЕРО-КАВКАЗСКОЕ УГМС"
ФГБУ "ДАЛЬНЕВОСТОЧНОЕ УГМС"
ФГБУ "УРАЛЬСКОЕ УГМС"
ФГБУ "ЗАПАДНО-СИБИРСКОЕ УГМС"
ФГБУ "КРЫМСКОЕ УГМС"
ФГБУ "ГВЦ РОСГИДРОМЕТА"
ФГБУ "МУРМАНСКОЕ УГМС"
ФГБУ "СЦГМС ЧАМ"
ФГБУ "ЯКУТСКОЕ УГМС"
ФГБУ "КАМЧАТСКОЕ УГМС"
ФГБУ "ВЕРХНЕ-ВОЛЖСКОЕ УГМС"
ФГБУ "СЕВЕРО-КАВКАЗСКАЯ ВС"
ФГБУ "УГМС РЕСПУБЛИКИ ТАТАРСТАН"
ФГБУ "ГАМЦ РОСГИДРОМЕТА"
ФГБУ "СТАВРОПОЛЬСКАЯ ВС"
ФГБУ "ПРИМОРСКОЕ УГМС"                                                                                                                                                                                                                                                                                                                                                                                                                                                                                                                                                           ФГБУ "КОЛЫМСКОЕ УГМС"
ФГБУ "СЕВЕРО-ЗАПАДНОЕ УГМС"
ФГБУ "КРАСНОДАРСКАЯ ВС"
ФГБУ "САХАЛИНСКОЕ УГМС"</t>
    </r>
    <r>
      <rPr>
        <sz val="10"/>
        <color rgb="FF7030A0"/>
        <rFont val="Arial"/>
        <family val="2"/>
        <charset val="204"/>
      </rPr>
      <t xml:space="preserve">
</t>
    </r>
    <r>
      <rPr>
        <sz val="10"/>
        <rFont val="Arial"/>
        <family val="2"/>
        <charset val="204"/>
      </rPr>
      <t>ФГБУ "СЕВЕРНОЕ УГМС"
ФГБУ "ИРКУТСКОЕ УГМС"
ФГБУ "БАШКИРСКОЕ УГМС"
ФГБУ "АВИАМЕТТЕЛЕКОМ РОСГИДРОМЕТА"
ФГБУ "РГМАА"</t>
    </r>
    <r>
      <rPr>
        <sz val="10"/>
        <color rgb="FF7030A0"/>
        <rFont val="Arial"/>
        <family val="2"/>
        <charset val="204"/>
      </rPr>
      <t xml:space="preserve">
</t>
    </r>
  </si>
  <si>
    <r>
      <rPr>
        <sz val="10"/>
        <color indexed="10"/>
        <rFont val="Arial"/>
        <family val="2"/>
        <charset val="204"/>
      </rPr>
      <t xml:space="preserve">002 количество пунктов наблюдений (Единица)           </t>
    </r>
    <r>
      <rPr>
        <sz val="10"/>
        <rFont val="Arial"/>
        <family val="2"/>
        <charset val="204"/>
      </rPr>
      <t xml:space="preserve">                                                                                                                                                                                                                                                                                                                                                                                                                                                                                                                                001 Количество измерений (Единица)  (УНИВЕРСИАДА)</t>
    </r>
  </si>
  <si>
    <t>414243</t>
  </si>
  <si>
    <t>000018.1</t>
  </si>
  <si>
    <t>000018.2</t>
  </si>
  <si>
    <t>000018.3</t>
  </si>
  <si>
    <t>000018.4</t>
  </si>
  <si>
    <t>000022</t>
  </si>
  <si>
    <t>000042</t>
  </si>
  <si>
    <t>000056</t>
  </si>
  <si>
    <r>
      <t xml:space="preserve">СПРАВОЧНО указать кол-во измерений (ед) к коду строки  - </t>
    </r>
    <r>
      <rPr>
        <sz val="10"/>
        <color rgb="FFFF0000"/>
        <rFont val="Times New Roman"/>
        <family val="1"/>
        <charset val="204"/>
      </rPr>
      <t>000018</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</si>
</sst>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 р.&quot;_-;\-* #,##0.00&quot; р.&quot;_-;_-* \-??&quot; р.&quot;_-;_-@_-"/>
    <numFmt numFmtId="165" formatCode="_-* #,##0.00&quot;р.&quot;_-;\-* #,##0.00&quot;р.&quot;_-;_-* \-??&quot;р.&quot;_-;_-@_-"/>
    <numFmt numFmtId="166" formatCode="_(&quot;р.&quot;* #,##0.00_);_(&quot;р.&quot;* \(#,##0.00\);_(&quot;р.&quot;* \-??_);_(@_)"/>
    <numFmt numFmtId="167" formatCode="#,##0.0"/>
    <numFmt numFmtId="168" formatCode="#,##0.00000"/>
  </numFmts>
  <fonts count="76" x14ac:knownFonts="1">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Tahoma"/>
      <family val="2"/>
      <charset val="204"/>
    </font>
    <font>
      <sz val="11"/>
      <color indexed="8"/>
      <name val="Times New Roman"/>
      <family val="2"/>
      <charset val="204"/>
    </font>
    <font>
      <sz val="10"/>
      <name val="Arial Cyr"/>
      <family val="2"/>
      <charset val="204"/>
    </font>
    <font>
      <sz val="9"/>
      <name val="Times New Roman"/>
      <family val="1"/>
      <charset val="204"/>
    </font>
    <font>
      <sz val="10"/>
      <name val="Times New Roman"/>
      <family val="1"/>
      <charset val="204"/>
    </font>
    <font>
      <sz val="11"/>
      <name val="Times New Roman"/>
      <family val="1"/>
      <charset val="204"/>
    </font>
    <font>
      <b/>
      <sz val="11"/>
      <name val="Times New Roman"/>
      <family val="1"/>
      <charset val="204"/>
    </font>
    <font>
      <b/>
      <sz val="12"/>
      <name val="Times New Roman"/>
      <family val="1"/>
      <charset val="204"/>
    </font>
    <font>
      <sz val="12"/>
      <name val="Times New Roman"/>
      <family val="1"/>
      <charset val="204"/>
    </font>
    <font>
      <b/>
      <sz val="10"/>
      <name val="Times New Roman"/>
      <family val="1"/>
      <charset val="204"/>
    </font>
    <font>
      <sz val="8"/>
      <name val="Tahoma"/>
      <family val="2"/>
      <charset val="204"/>
    </font>
    <font>
      <b/>
      <sz val="8"/>
      <name val="Tahoma"/>
      <family val="2"/>
      <charset val="204"/>
    </font>
    <font>
      <sz val="10"/>
      <color indexed="8"/>
      <name val="Times New Roman"/>
      <family val="1"/>
      <charset val="204"/>
    </font>
    <font>
      <sz val="10"/>
      <name val="Times New Roman"/>
      <family val="1"/>
      <charset val="1"/>
    </font>
    <font>
      <b/>
      <sz val="11"/>
      <color indexed="8"/>
      <name val="Times New Roman"/>
      <family val="1"/>
      <charset val="204"/>
    </font>
    <font>
      <sz val="10"/>
      <name val="Arial"/>
      <family val="2"/>
      <charset val="204"/>
    </font>
    <font>
      <b/>
      <sz val="9"/>
      <color indexed="81"/>
      <name val="Tahoma"/>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4"/>
      <name val="Calibri"/>
      <family val="2"/>
      <charset val="204"/>
    </font>
    <font>
      <b/>
      <sz val="13"/>
      <color indexed="54"/>
      <name val="Calibri"/>
      <family val="2"/>
      <charset val="204"/>
    </font>
    <font>
      <b/>
      <sz val="11"/>
      <color indexed="54"/>
      <name val="Calibri"/>
      <family val="2"/>
      <charset val="204"/>
    </font>
    <font>
      <b/>
      <sz val="11"/>
      <color indexed="8"/>
      <name val="Calibri"/>
      <family val="2"/>
      <charset val="204"/>
    </font>
    <font>
      <b/>
      <sz val="11"/>
      <color indexed="9"/>
      <name val="Calibri"/>
      <family val="2"/>
      <charset val="204"/>
    </font>
    <font>
      <sz val="18"/>
      <color indexed="54"/>
      <name val="Calibri Light"/>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4"/>
      <name val="Times New Roman"/>
      <family val="1"/>
      <charset val="204"/>
    </font>
    <font>
      <sz val="14"/>
      <color indexed="8"/>
      <name val="Times New Roman"/>
      <family val="1"/>
      <charset val="204"/>
    </font>
    <font>
      <sz val="11"/>
      <color theme="1"/>
      <name val="Calibri"/>
      <family val="2"/>
      <charset val="204"/>
      <scheme val="minor"/>
    </font>
    <font>
      <sz val="10"/>
      <color theme="1"/>
      <name val="Times New Roman"/>
      <family val="1"/>
      <charset val="204"/>
    </font>
    <font>
      <sz val="10"/>
      <color theme="1"/>
      <name val="Arial"/>
      <family val="2"/>
      <charset val="204"/>
    </font>
    <font>
      <i/>
      <sz val="10"/>
      <color theme="1"/>
      <name val="Times New Roman"/>
      <family val="1"/>
      <charset val="204"/>
    </font>
    <font>
      <sz val="11"/>
      <color indexed="8"/>
      <name val="Times New Roman"/>
      <family val="1"/>
      <charset val="204"/>
    </font>
    <font>
      <sz val="14"/>
      <color theme="1"/>
      <name val="Times New Roman"/>
      <family val="1"/>
      <charset val="204"/>
    </font>
    <font>
      <b/>
      <sz val="14"/>
      <color theme="1"/>
      <name val="Times New Roman"/>
      <family val="1"/>
      <charset val="204"/>
    </font>
    <font>
      <sz val="12"/>
      <color theme="1"/>
      <name val="Times New Roman"/>
      <family val="1"/>
      <charset val="204"/>
    </font>
    <font>
      <b/>
      <sz val="12"/>
      <color theme="1"/>
      <name val="Times New Roman"/>
      <family val="1"/>
      <charset val="204"/>
    </font>
    <font>
      <sz val="12"/>
      <color indexed="8"/>
      <name val="Times New Roman"/>
      <family val="1"/>
      <charset val="204"/>
    </font>
    <font>
      <b/>
      <sz val="12"/>
      <color indexed="8"/>
      <name val="Times New Roman"/>
      <family val="1"/>
      <charset val="204"/>
    </font>
    <font>
      <i/>
      <sz val="10"/>
      <color indexed="8"/>
      <name val="Times New Roman"/>
      <family val="1"/>
      <charset val="204"/>
    </font>
    <font>
      <sz val="10"/>
      <color rgb="FFFF0000"/>
      <name val="Times New Roman"/>
      <family val="1"/>
      <charset val="204"/>
    </font>
    <font>
      <b/>
      <sz val="14"/>
      <name val="Times New Roman"/>
      <family val="1"/>
      <charset val="204"/>
    </font>
    <font>
      <sz val="18"/>
      <name val="Times New Roman"/>
      <family val="1"/>
      <charset val="204"/>
    </font>
    <font>
      <sz val="14"/>
      <name val="Arial"/>
      <family val="2"/>
      <charset val="204"/>
    </font>
    <font>
      <sz val="9"/>
      <name val="Arial"/>
      <family val="2"/>
      <charset val="204"/>
    </font>
    <font>
      <sz val="9"/>
      <color indexed="8"/>
      <name val="Times New Roman"/>
      <family val="1"/>
      <charset val="204"/>
    </font>
    <font>
      <sz val="12"/>
      <color rgb="FFFF0000"/>
      <name val="Times New Roman"/>
      <family val="1"/>
      <charset val="204"/>
    </font>
    <font>
      <b/>
      <sz val="14"/>
      <name val="Arial"/>
      <family val="2"/>
      <charset val="204"/>
    </font>
    <font>
      <b/>
      <sz val="10"/>
      <name val="Arial"/>
      <family val="2"/>
      <charset val="204"/>
    </font>
    <font>
      <b/>
      <sz val="10"/>
      <color rgb="FFFF0000"/>
      <name val="Arial"/>
      <family val="2"/>
      <charset val="204"/>
    </font>
    <font>
      <sz val="10"/>
      <color indexed="10"/>
      <name val="Arial"/>
      <family val="2"/>
      <charset val="204"/>
    </font>
    <font>
      <sz val="10"/>
      <color rgb="FFFF0000"/>
      <name val="Arial"/>
      <family val="2"/>
      <charset val="204"/>
    </font>
    <font>
      <sz val="10"/>
      <color theme="5" tint="-0.249977111117893"/>
      <name val="Arial"/>
      <family val="2"/>
      <charset val="204"/>
    </font>
    <font>
      <sz val="10"/>
      <color rgb="FFC00000"/>
      <name val="Arial"/>
      <family val="2"/>
      <charset val="204"/>
    </font>
    <font>
      <sz val="10"/>
      <color rgb="FF7030A0"/>
      <name val="Arial"/>
      <family val="2"/>
      <charset val="204"/>
    </font>
    <font>
      <b/>
      <sz val="10"/>
      <color theme="1"/>
      <name val="Arial"/>
      <family val="2"/>
      <charset val="204"/>
    </font>
  </fonts>
  <fills count="49">
    <fill>
      <patternFill patternType="none"/>
    </fill>
    <fill>
      <patternFill patternType="gray125"/>
    </fill>
    <fill>
      <patternFill patternType="solid">
        <fgColor indexed="31"/>
        <bgColor indexed="22"/>
      </patternFill>
    </fill>
    <fill>
      <patternFill patternType="solid">
        <fgColor indexed="47"/>
      </patternFill>
    </fill>
    <fill>
      <patternFill patternType="solid">
        <fgColor indexed="45"/>
        <bgColor indexed="29"/>
      </patternFill>
    </fill>
    <fill>
      <patternFill patternType="solid">
        <fgColor indexed="42"/>
        <bgColor indexed="27"/>
      </patternFill>
    </fill>
    <fill>
      <patternFill patternType="solid">
        <fgColor indexed="26"/>
      </patternFill>
    </fill>
    <fill>
      <patternFill patternType="solid">
        <fgColor indexed="46"/>
        <bgColor indexed="24"/>
      </patternFill>
    </fill>
    <fill>
      <patternFill patternType="solid">
        <fgColor indexed="27"/>
        <bgColor indexed="41"/>
      </patternFill>
    </fill>
    <fill>
      <patternFill patternType="solid">
        <fgColor indexed="42"/>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22"/>
      </patternFill>
    </fill>
    <fill>
      <patternFill patternType="solid">
        <fgColor indexed="11"/>
        <bgColor indexed="49"/>
      </patternFill>
    </fill>
    <fill>
      <patternFill patternType="solid">
        <fgColor indexed="43"/>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7"/>
      </patternFill>
    </fill>
    <fill>
      <patternFill patternType="solid">
        <fgColor indexed="52"/>
        <bgColor indexed="51"/>
      </patternFill>
    </fill>
    <fill>
      <patternFill patternType="solid">
        <fgColor indexed="62"/>
        <bgColor indexed="56"/>
      </patternFill>
    </fill>
    <fill>
      <patternFill patternType="solid">
        <fgColor indexed="53"/>
      </patternFill>
    </fill>
    <fill>
      <patternFill patternType="solid">
        <fgColor indexed="10"/>
        <bgColor indexed="60"/>
      </patternFill>
    </fill>
    <fill>
      <patternFill patternType="solid">
        <fgColor indexed="55"/>
      </patternFill>
    </fill>
    <fill>
      <patternFill patternType="solid">
        <fgColor indexed="57"/>
        <bgColor indexed="21"/>
      </patternFill>
    </fill>
    <fill>
      <patternFill patternType="solid">
        <fgColor indexed="51"/>
      </patternFill>
    </fill>
    <fill>
      <patternFill patternType="solid">
        <fgColor indexed="62"/>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45"/>
      </patternFill>
    </fill>
    <fill>
      <patternFill patternType="solid">
        <fgColor indexed="9"/>
        <bgColor indexed="26"/>
      </patternFill>
    </fill>
    <fill>
      <patternFill patternType="solid">
        <fgColor theme="7" tint="0.79998168889431442"/>
        <bgColor indexed="26"/>
      </patternFill>
    </fill>
    <fill>
      <patternFill patternType="solid">
        <fgColor theme="7" tint="0.79998168889431442"/>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4"/>
        <bgColor indexed="64"/>
      </patternFill>
    </fill>
    <fill>
      <patternFill patternType="solid">
        <fgColor theme="9" tint="0.59999389629810485"/>
        <bgColor indexed="64"/>
      </patternFill>
    </fill>
  </fills>
  <borders count="98">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thin">
        <color indexed="64"/>
      </left>
      <right style="thin">
        <color indexed="64"/>
      </right>
      <top style="thin">
        <color indexed="64"/>
      </top>
      <bottom style="thin">
        <color indexed="64"/>
      </bottom>
      <diagonal/>
    </border>
    <border>
      <left style="thin">
        <color indexed="8"/>
      </left>
      <right/>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style="thin">
        <color indexed="64"/>
      </bottom>
      <diagonal/>
    </border>
    <border>
      <left style="thin">
        <color indexed="8"/>
      </left>
      <right/>
      <top/>
      <bottom/>
      <diagonal/>
    </border>
    <border>
      <left/>
      <right/>
      <top/>
      <bottom style="thin">
        <color indexed="64"/>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8"/>
      </right>
      <top/>
      <bottom style="thin">
        <color indexed="8"/>
      </bottom>
      <diagonal/>
    </border>
    <border>
      <left style="thin">
        <color indexed="64"/>
      </left>
      <right style="thin">
        <color indexed="64"/>
      </right>
      <top/>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8"/>
      </right>
      <top/>
      <bottom style="thin">
        <color indexed="8"/>
      </bottom>
      <diagonal/>
    </border>
    <border>
      <left style="thin">
        <color indexed="8"/>
      </left>
      <right style="thin">
        <color indexed="64"/>
      </right>
      <top/>
      <bottom style="thin">
        <color indexed="8"/>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8"/>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8"/>
      </top>
      <bottom style="medium">
        <color indexed="8"/>
      </bottom>
      <diagonal/>
    </border>
    <border>
      <left style="medium">
        <color indexed="64"/>
      </left>
      <right style="medium">
        <color indexed="64"/>
      </right>
      <top style="thin">
        <color indexed="64"/>
      </top>
      <bottom style="thin">
        <color indexed="64"/>
      </bottom>
      <diagonal/>
    </border>
    <border>
      <left style="medium">
        <color indexed="64"/>
      </left>
      <right/>
      <top style="medium">
        <color indexed="8"/>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8"/>
      </top>
      <bottom style="medium">
        <color indexed="64"/>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style="thin">
        <color indexed="8"/>
      </top>
      <bottom style="thin">
        <color indexed="64"/>
      </bottom>
      <diagonal/>
    </border>
    <border>
      <left style="thin">
        <color indexed="8"/>
      </left>
      <right/>
      <top/>
      <bottom style="thin">
        <color indexed="64"/>
      </bottom>
      <diagonal/>
    </border>
    <border>
      <left style="thin">
        <color indexed="8"/>
      </left>
      <right style="thin">
        <color indexed="64"/>
      </right>
      <top style="thin">
        <color indexed="8"/>
      </top>
      <bottom style="thin">
        <color indexed="64"/>
      </bottom>
      <diagonal/>
    </border>
    <border>
      <left style="medium">
        <color indexed="64"/>
      </left>
      <right/>
      <top style="thin">
        <color indexed="8"/>
      </top>
      <bottom/>
      <diagonal/>
    </border>
    <border>
      <left style="medium">
        <color indexed="64"/>
      </left>
      <right/>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style="medium">
        <color indexed="64"/>
      </right>
      <top style="medium">
        <color indexed="64"/>
      </top>
      <bottom style="thin">
        <color indexed="8"/>
      </bottom>
      <diagonal/>
    </border>
    <border>
      <left style="thin">
        <color indexed="8"/>
      </left>
      <right style="medium">
        <color indexed="64"/>
      </right>
      <top style="thin">
        <color indexed="8"/>
      </top>
      <bottom/>
      <diagonal/>
    </border>
    <border>
      <left style="medium">
        <color indexed="64"/>
      </left>
      <right/>
      <top style="thin">
        <color indexed="64"/>
      </top>
      <bottom style="thin">
        <color indexed="64"/>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style="thin">
        <color indexed="8"/>
      </right>
      <top/>
      <bottom style="thin">
        <color indexed="8"/>
      </bottom>
      <diagonal/>
    </border>
    <border>
      <left style="medium">
        <color indexed="8"/>
      </left>
      <right/>
      <top/>
      <bottom/>
      <diagonal/>
    </border>
    <border>
      <left/>
      <right style="medium">
        <color indexed="8"/>
      </right>
      <top/>
      <bottom/>
      <diagonal/>
    </border>
    <border>
      <left style="medium">
        <color indexed="8"/>
      </left>
      <right style="thin">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thin">
        <color indexed="64"/>
      </right>
      <top/>
      <bottom/>
      <diagonal/>
    </border>
  </borders>
  <cellStyleXfs count="1961">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30"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4"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30" fillId="26"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30" fillId="29"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1" fillId="3" borderId="1" applyNumberFormat="0" applyAlignment="0" applyProtection="0"/>
    <xf numFmtId="0" fontId="3" fillId="10" borderId="1" applyNumberFormat="0" applyAlignment="0" applyProtection="0"/>
    <xf numFmtId="0" fontId="3" fillId="10" borderId="1" applyNumberFormat="0" applyAlignment="0" applyProtection="0"/>
    <xf numFmtId="0" fontId="3" fillId="10" borderId="1" applyNumberFormat="0" applyAlignment="0" applyProtection="0"/>
    <xf numFmtId="0" fontId="3" fillId="10" borderId="1" applyNumberFormat="0" applyAlignment="0" applyProtection="0"/>
    <xf numFmtId="0" fontId="3" fillId="10" borderId="1" applyNumberFormat="0" applyAlignment="0" applyProtection="0"/>
    <xf numFmtId="0" fontId="3" fillId="10" borderId="1" applyNumberFormat="0" applyAlignment="0" applyProtection="0"/>
    <xf numFmtId="0" fontId="3" fillId="10" borderId="1" applyNumberFormat="0" applyAlignment="0" applyProtection="0"/>
    <xf numFmtId="0" fontId="3" fillId="10" borderId="1" applyNumberFormat="0" applyAlignment="0" applyProtection="0"/>
    <xf numFmtId="0" fontId="3" fillId="10" borderId="1" applyNumberFormat="0" applyAlignment="0" applyProtection="0"/>
    <xf numFmtId="0" fontId="3" fillId="10" borderId="1" applyNumberFormat="0" applyAlignment="0" applyProtection="0"/>
    <xf numFmtId="0" fontId="3" fillId="10" borderId="1" applyNumberFormat="0" applyAlignment="0" applyProtection="0"/>
    <xf numFmtId="0" fontId="3" fillId="10" borderId="1" applyNumberFormat="0" applyAlignment="0" applyProtection="0"/>
    <xf numFmtId="0" fontId="3" fillId="10" borderId="1" applyNumberFormat="0" applyAlignment="0" applyProtection="0"/>
    <xf numFmtId="0" fontId="3" fillId="10" borderId="1" applyNumberFormat="0" applyAlignment="0" applyProtection="0"/>
    <xf numFmtId="0" fontId="3" fillId="10" borderId="1" applyNumberFormat="0" applyAlignment="0" applyProtection="0"/>
    <xf numFmtId="0" fontId="3" fillId="10" borderId="1" applyNumberFormat="0" applyAlignment="0" applyProtection="0"/>
    <xf numFmtId="0" fontId="3" fillId="10" borderId="1" applyNumberFormat="0" applyAlignment="0" applyProtection="0"/>
    <xf numFmtId="0" fontId="3" fillId="10" borderId="1" applyNumberFormat="0" applyAlignment="0" applyProtection="0"/>
    <xf numFmtId="0" fontId="3" fillId="10" borderId="1" applyNumberFormat="0" applyAlignment="0" applyProtection="0"/>
    <xf numFmtId="0" fontId="3" fillId="10" borderId="1" applyNumberFormat="0" applyAlignment="0" applyProtection="0"/>
    <xf numFmtId="0" fontId="3" fillId="10" borderId="1" applyNumberFormat="0" applyAlignment="0" applyProtection="0"/>
    <xf numFmtId="0" fontId="3" fillId="10" borderId="1" applyNumberFormat="0" applyAlignment="0" applyProtection="0"/>
    <xf numFmtId="0" fontId="3" fillId="10" borderId="1" applyNumberFormat="0" applyAlignment="0" applyProtection="0"/>
    <xf numFmtId="0" fontId="3" fillId="10" borderId="1" applyNumberFormat="0" applyAlignment="0" applyProtection="0"/>
    <xf numFmtId="0" fontId="32" fillId="13"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4" fillId="31" borderId="2" applyNumberFormat="0" applyAlignment="0" applyProtection="0"/>
    <xf numFmtId="0" fontId="33" fillId="13" borderId="1" applyNumberFormat="0" applyAlignment="0" applyProtection="0"/>
    <xf numFmtId="0" fontId="5" fillId="31" borderId="1" applyNumberFormat="0" applyAlignment="0" applyProtection="0"/>
    <xf numFmtId="0" fontId="5" fillId="31" borderId="1" applyNumberFormat="0" applyAlignment="0" applyProtection="0"/>
    <xf numFmtId="0" fontId="5" fillId="31" borderId="1" applyNumberFormat="0" applyAlignment="0" applyProtection="0"/>
    <xf numFmtId="0" fontId="5" fillId="31" borderId="1" applyNumberFormat="0" applyAlignment="0" applyProtection="0"/>
    <xf numFmtId="0" fontId="5" fillId="31" borderId="1" applyNumberFormat="0" applyAlignment="0" applyProtection="0"/>
    <xf numFmtId="0" fontId="5" fillId="31" borderId="1" applyNumberFormat="0" applyAlignment="0" applyProtection="0"/>
    <xf numFmtId="0" fontId="5" fillId="31" borderId="1" applyNumberFormat="0" applyAlignment="0" applyProtection="0"/>
    <xf numFmtId="0" fontId="5" fillId="31" borderId="1" applyNumberFormat="0" applyAlignment="0" applyProtection="0"/>
    <xf numFmtId="0" fontId="5" fillId="31" borderId="1" applyNumberFormat="0" applyAlignment="0" applyProtection="0"/>
    <xf numFmtId="0" fontId="5" fillId="31" borderId="1" applyNumberFormat="0" applyAlignment="0" applyProtection="0"/>
    <xf numFmtId="0" fontId="5" fillId="31" borderId="1" applyNumberFormat="0" applyAlignment="0" applyProtection="0"/>
    <xf numFmtId="0" fontId="5" fillId="31" borderId="1" applyNumberFormat="0" applyAlignment="0" applyProtection="0"/>
    <xf numFmtId="0" fontId="5" fillId="31" borderId="1" applyNumberFormat="0" applyAlignment="0" applyProtection="0"/>
    <xf numFmtId="0" fontId="5" fillId="31" borderId="1" applyNumberFormat="0" applyAlignment="0" applyProtection="0"/>
    <xf numFmtId="0" fontId="5" fillId="31" borderId="1" applyNumberFormat="0" applyAlignment="0" applyProtection="0"/>
    <xf numFmtId="0" fontId="5" fillId="31" borderId="1" applyNumberFormat="0" applyAlignment="0" applyProtection="0"/>
    <xf numFmtId="0" fontId="5" fillId="31" borderId="1" applyNumberFormat="0" applyAlignment="0" applyProtection="0"/>
    <xf numFmtId="0" fontId="5" fillId="31" borderId="1" applyNumberFormat="0" applyAlignment="0" applyProtection="0"/>
    <xf numFmtId="0" fontId="5" fillId="31" borderId="1" applyNumberFormat="0" applyAlignment="0" applyProtection="0"/>
    <xf numFmtId="0" fontId="5" fillId="31" borderId="1" applyNumberFormat="0" applyAlignment="0" applyProtection="0"/>
    <xf numFmtId="0" fontId="5" fillId="31" borderId="1" applyNumberFormat="0" applyAlignment="0" applyProtection="0"/>
    <xf numFmtId="0" fontId="5" fillId="31" borderId="1" applyNumberFormat="0" applyAlignment="0" applyProtection="0"/>
    <xf numFmtId="0" fontId="5" fillId="31" borderId="1" applyNumberFormat="0" applyAlignment="0" applyProtection="0"/>
    <xf numFmtId="0" fontId="5" fillId="31" borderId="1" applyNumberFormat="0" applyAlignment="0" applyProtection="0"/>
    <xf numFmtId="164" fontId="28" fillId="0" borderId="0" applyFill="0" applyBorder="0" applyAlignment="0" applyProtection="0"/>
    <xf numFmtId="164" fontId="28" fillId="0" borderId="0" applyFill="0" applyBorder="0" applyAlignment="0" applyProtection="0"/>
    <xf numFmtId="164" fontId="28" fillId="0" borderId="0" applyFill="0" applyBorder="0" applyAlignment="0" applyProtection="0"/>
    <xf numFmtId="164" fontId="28" fillId="0" borderId="0" applyFill="0" applyBorder="0" applyAlignment="0" applyProtection="0"/>
    <xf numFmtId="164" fontId="28" fillId="0" borderId="0" applyFill="0" applyBorder="0" applyAlignment="0" applyProtection="0"/>
    <xf numFmtId="164" fontId="28" fillId="0" borderId="0" applyFill="0" applyBorder="0" applyAlignment="0" applyProtection="0"/>
    <xf numFmtId="165" fontId="28" fillId="0" borderId="0" applyFill="0" applyBorder="0" applyAlignment="0" applyProtection="0"/>
    <xf numFmtId="164" fontId="28" fillId="0" borderId="0" applyFill="0" applyBorder="0" applyAlignment="0" applyProtection="0"/>
    <xf numFmtId="164" fontId="28" fillId="0" borderId="0" applyFill="0" applyBorder="0" applyAlignment="0" applyProtection="0"/>
    <xf numFmtId="164" fontId="28" fillId="0" borderId="0" applyFill="0" applyBorder="0" applyAlignment="0" applyProtection="0"/>
    <xf numFmtId="164" fontId="28" fillId="0" borderId="0" applyFill="0" applyBorder="0" applyAlignment="0" applyProtection="0"/>
    <xf numFmtId="164" fontId="28" fillId="0" borderId="0" applyFill="0" applyBorder="0" applyAlignment="0" applyProtection="0"/>
    <xf numFmtId="164" fontId="28" fillId="0" borderId="0" applyFill="0" applyBorder="0" applyAlignment="0" applyProtection="0"/>
    <xf numFmtId="164" fontId="28" fillId="0" borderId="0" applyFill="0" applyBorder="0" applyAlignment="0" applyProtection="0"/>
    <xf numFmtId="164" fontId="28" fillId="0" borderId="0" applyFill="0" applyBorder="0" applyAlignment="0" applyProtection="0"/>
    <xf numFmtId="164" fontId="28" fillId="0" borderId="0" applyFill="0" applyBorder="0" applyAlignment="0" applyProtection="0"/>
    <xf numFmtId="164" fontId="28" fillId="0" borderId="0" applyFill="0" applyBorder="0" applyAlignment="0" applyProtection="0"/>
    <xf numFmtId="164" fontId="28" fillId="0" borderId="0" applyFill="0" applyBorder="0" applyAlignment="0" applyProtection="0"/>
    <xf numFmtId="164" fontId="28" fillId="0" borderId="0" applyFill="0" applyBorder="0" applyAlignment="0" applyProtection="0"/>
    <xf numFmtId="164" fontId="28" fillId="0" borderId="0" applyFill="0" applyBorder="0" applyAlignment="0" applyProtection="0"/>
    <xf numFmtId="164" fontId="28" fillId="0" borderId="0" applyFill="0" applyBorder="0" applyAlignment="0" applyProtection="0"/>
    <xf numFmtId="164" fontId="28" fillId="0" borderId="0" applyFill="0" applyBorder="0" applyAlignment="0" applyProtection="0"/>
    <xf numFmtId="164" fontId="28" fillId="0" borderId="0" applyFill="0" applyBorder="0" applyAlignment="0" applyProtection="0"/>
    <xf numFmtId="165" fontId="28" fillId="0" borderId="0" applyFill="0" applyBorder="0" applyAlignment="0" applyProtection="0"/>
    <xf numFmtId="165" fontId="28" fillId="0" borderId="0" applyFill="0" applyBorder="0" applyAlignment="0" applyProtection="0"/>
    <xf numFmtId="164" fontId="28" fillId="0" borderId="0" applyFill="0" applyBorder="0" applyAlignment="0" applyProtection="0"/>
    <xf numFmtId="164" fontId="28" fillId="0" borderId="0" applyFill="0" applyBorder="0" applyAlignment="0" applyProtection="0"/>
    <xf numFmtId="164" fontId="28" fillId="0" borderId="0" applyFill="0" applyBorder="0" applyAlignment="0" applyProtection="0"/>
    <xf numFmtId="164" fontId="28" fillId="0" borderId="0" applyFill="0" applyBorder="0" applyAlignment="0" applyProtection="0"/>
    <xf numFmtId="165" fontId="28" fillId="0" borderId="0" applyFill="0" applyBorder="0" applyAlignment="0" applyProtection="0"/>
    <xf numFmtId="164" fontId="28" fillId="0" borderId="0" applyFill="0" applyBorder="0" applyAlignment="0" applyProtection="0"/>
    <xf numFmtId="165" fontId="28" fillId="0" borderId="0" applyFill="0" applyBorder="0" applyAlignment="0" applyProtection="0"/>
    <xf numFmtId="165" fontId="28" fillId="0" borderId="0" applyFill="0" applyBorder="0" applyAlignment="0" applyProtection="0"/>
    <xf numFmtId="165" fontId="28" fillId="0" borderId="0" applyFill="0" applyBorder="0" applyAlignment="0" applyProtection="0"/>
    <xf numFmtId="165" fontId="28" fillId="0" borderId="0" applyFill="0" applyBorder="0" applyAlignment="0" applyProtection="0"/>
    <xf numFmtId="164" fontId="28" fillId="0" borderId="0" applyFill="0" applyBorder="0" applyAlignment="0" applyProtection="0"/>
    <xf numFmtId="166" fontId="28" fillId="0" borderId="0" applyFill="0" applyBorder="0" applyAlignment="0" applyProtection="0"/>
    <xf numFmtId="165" fontId="28" fillId="0" borderId="0" applyFill="0" applyBorder="0" applyAlignment="0" applyProtection="0"/>
    <xf numFmtId="164" fontId="28" fillId="0" borderId="0" applyFill="0" applyBorder="0" applyAlignment="0" applyProtection="0"/>
    <xf numFmtId="164" fontId="28" fillId="0" borderId="0" applyFill="0" applyBorder="0" applyAlignment="0" applyProtection="0"/>
    <xf numFmtId="165" fontId="28" fillId="0" borderId="0" applyFill="0" applyBorder="0" applyAlignment="0" applyProtection="0"/>
    <xf numFmtId="0" fontId="34" fillId="0" borderId="3" applyNumberFormat="0" applyFill="0" applyAlignment="0" applyProtection="0"/>
    <xf numFmtId="0" fontId="6" fillId="0" borderId="4" applyNumberFormat="0" applyFill="0" applyAlignment="0" applyProtection="0"/>
    <xf numFmtId="0" fontId="6" fillId="0" borderId="4" applyNumberFormat="0" applyFill="0" applyAlignment="0" applyProtection="0"/>
    <xf numFmtId="0" fontId="6" fillId="0" borderId="4" applyNumberFormat="0" applyFill="0" applyAlignment="0" applyProtection="0"/>
    <xf numFmtId="0" fontId="6" fillId="0" borderId="4" applyNumberFormat="0" applyFill="0" applyAlignment="0" applyProtection="0"/>
    <xf numFmtId="0" fontId="6" fillId="0" borderId="4" applyNumberFormat="0" applyFill="0" applyAlignment="0" applyProtection="0"/>
    <xf numFmtId="0" fontId="35" fillId="0" borderId="5" applyNumberFormat="0" applyFill="0" applyAlignment="0" applyProtection="0"/>
    <xf numFmtId="0" fontId="7" fillId="0" borderId="6" applyNumberFormat="0" applyFill="0" applyAlignment="0" applyProtection="0"/>
    <xf numFmtId="0" fontId="7" fillId="0" borderId="6" applyNumberFormat="0" applyFill="0" applyAlignment="0" applyProtection="0"/>
    <xf numFmtId="0" fontId="7" fillId="0" borderId="6" applyNumberFormat="0" applyFill="0" applyAlignment="0" applyProtection="0"/>
    <xf numFmtId="0" fontId="7" fillId="0" borderId="6" applyNumberFormat="0" applyFill="0" applyAlignment="0" applyProtection="0"/>
    <xf numFmtId="0" fontId="7" fillId="0" borderId="6" applyNumberFormat="0" applyFill="0" applyAlignment="0" applyProtection="0"/>
    <xf numFmtId="0" fontId="36" fillId="0" borderId="7" applyNumberFormat="0" applyFill="0" applyAlignment="0" applyProtection="0"/>
    <xf numFmtId="0" fontId="8" fillId="0" borderId="8" applyNumberFormat="0" applyFill="0" applyAlignment="0" applyProtection="0"/>
    <xf numFmtId="0" fontId="8" fillId="0" borderId="8" applyNumberFormat="0" applyFill="0" applyAlignment="0" applyProtection="0"/>
    <xf numFmtId="0" fontId="8" fillId="0" borderId="8" applyNumberFormat="0" applyFill="0" applyAlignment="0" applyProtection="0"/>
    <xf numFmtId="0" fontId="8" fillId="0" borderId="8" applyNumberFormat="0" applyFill="0" applyAlignment="0" applyProtection="0"/>
    <xf numFmtId="0" fontId="8" fillId="0" borderId="8" applyNumberFormat="0" applyFill="0" applyAlignment="0" applyProtection="0"/>
    <xf numFmtId="0" fontId="36"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7" fillId="0" borderId="9"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9" fillId="0" borderId="10" applyNumberFormat="0" applyFill="0" applyAlignment="0" applyProtection="0"/>
    <xf numFmtId="0" fontId="38" fillId="26" borderId="11" applyNumberFormat="0" applyAlignment="0" applyProtection="0"/>
    <xf numFmtId="0" fontId="10" fillId="32" borderId="11" applyNumberFormat="0" applyAlignment="0" applyProtection="0"/>
    <xf numFmtId="0" fontId="10" fillId="32" borderId="11" applyNumberFormat="0" applyAlignment="0" applyProtection="0"/>
    <xf numFmtId="0" fontId="10" fillId="32" borderId="11" applyNumberFormat="0" applyAlignment="0" applyProtection="0"/>
    <xf numFmtId="0" fontId="10" fillId="32" borderId="11" applyNumberFormat="0" applyAlignment="0" applyProtection="0"/>
    <xf numFmtId="0" fontId="10" fillId="32" borderId="11" applyNumberFormat="0" applyAlignment="0" applyProtection="0"/>
    <xf numFmtId="0" fontId="39"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0" fillId="15"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4"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4" fillId="0" borderId="0"/>
    <xf numFmtId="0" fontId="14" fillId="0" borderId="0"/>
    <xf numFmtId="0" fontId="13" fillId="0" borderId="0"/>
    <xf numFmtId="0" fontId="13" fillId="0" borderId="0"/>
    <xf numFmtId="0" fontId="28" fillId="0" borderId="0"/>
    <xf numFmtId="0" fontId="13" fillId="0" borderId="0"/>
    <xf numFmtId="0" fontId="13" fillId="0" borderId="0"/>
    <xf numFmtId="0" fontId="28" fillId="0" borderId="0"/>
    <xf numFmtId="0" fontId="1" fillId="0" borderId="0"/>
    <xf numFmtId="0" fontId="13" fillId="0" borderId="0"/>
    <xf numFmtId="0" fontId="13" fillId="0" borderId="0"/>
    <xf numFmtId="0" fontId="28" fillId="0" borderId="0"/>
    <xf numFmtId="0" fontId="13" fillId="0" borderId="0"/>
    <xf numFmtId="0" fontId="48" fillId="0" borderId="0"/>
    <xf numFmtId="0" fontId="28" fillId="0" borderId="0"/>
    <xf numFmtId="0" fontId="15" fillId="0" borderId="0"/>
    <xf numFmtId="0" fontId="15" fillId="0" borderId="0"/>
    <xf numFmtId="0" fontId="15" fillId="0" borderId="0"/>
    <xf numFmtId="0" fontId="28" fillId="0" borderId="0"/>
    <xf numFmtId="0" fontId="15" fillId="0" borderId="0"/>
    <xf numFmtId="0" fontId="28" fillId="0" borderId="0"/>
    <xf numFmtId="0" fontId="28" fillId="0" borderId="0"/>
    <xf numFmtId="0" fontId="14" fillId="0" borderId="0"/>
    <xf numFmtId="0" fontId="15" fillId="0" borderId="0"/>
    <xf numFmtId="0" fontId="15" fillId="0" borderId="0"/>
    <xf numFmtId="0" fontId="14" fillId="0" borderId="0"/>
    <xf numFmtId="0" fontId="15" fillId="0" borderId="0"/>
    <xf numFmtId="0" fontId="28" fillId="0" borderId="0"/>
    <xf numFmtId="0" fontId="28" fillId="0" borderId="0"/>
    <xf numFmtId="0" fontId="14" fillId="0" borderId="0"/>
    <xf numFmtId="0" fontId="14" fillId="0" borderId="0"/>
    <xf numFmtId="0" fontId="13"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5" fillId="0" borderId="0"/>
    <xf numFmtId="0" fontId="28" fillId="0" borderId="0"/>
    <xf numFmtId="0" fontId="28" fillId="0" borderId="0"/>
    <xf numFmtId="0" fontId="15" fillId="0" borderId="0"/>
    <xf numFmtId="0" fontId="15" fillId="0" borderId="0"/>
    <xf numFmtId="0" fontId="28" fillId="0" borderId="0"/>
    <xf numFmtId="0" fontId="15" fillId="0" borderId="0"/>
    <xf numFmtId="0" fontId="28" fillId="0" borderId="0"/>
    <xf numFmtId="0" fontId="28" fillId="0" borderId="0"/>
    <xf numFmtId="0" fontId="28" fillId="0" borderId="0"/>
    <xf numFmtId="0" fontId="15" fillId="0" borderId="0"/>
    <xf numFmtId="0" fontId="15" fillId="0" borderId="0"/>
    <xf numFmtId="0" fontId="1" fillId="0" borderId="0"/>
    <xf numFmtId="0" fontId="1" fillId="0" borderId="0"/>
    <xf numFmtId="0" fontId="1" fillId="0" borderId="0"/>
    <xf numFmtId="0" fontId="1" fillId="0" borderId="0"/>
    <xf numFmtId="0" fontId="15" fillId="0" borderId="0"/>
    <xf numFmtId="0" fontId="15" fillId="0" borderId="0"/>
    <xf numFmtId="0" fontId="1" fillId="0" borderId="0"/>
    <xf numFmtId="0" fontId="1" fillId="0" borderId="0"/>
    <xf numFmtId="0" fontId="28" fillId="0" borderId="0"/>
    <xf numFmtId="0" fontId="28" fillId="0" borderId="0"/>
    <xf numFmtId="0" fontId="15" fillId="0" borderId="0"/>
    <xf numFmtId="0" fontId="28" fillId="0" borderId="0"/>
    <xf numFmtId="0" fontId="15"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5" fillId="0" borderId="0"/>
    <xf numFmtId="0" fontId="1" fillId="0" borderId="0"/>
    <xf numFmtId="0" fontId="1" fillId="0" borderId="0"/>
    <xf numFmtId="0" fontId="1" fillId="0" borderId="0"/>
    <xf numFmtId="0" fontId="1" fillId="0" borderId="0"/>
    <xf numFmtId="0" fontId="15" fillId="0" borderId="0"/>
    <xf numFmtId="0" fontId="28" fillId="0" borderId="0"/>
    <xf numFmtId="0" fontId="28" fillId="0" borderId="0"/>
    <xf numFmtId="0" fontId="28" fillId="0" borderId="0"/>
    <xf numFmtId="0" fontId="1" fillId="0" borderId="0"/>
    <xf numFmtId="0" fontId="1" fillId="0" borderId="0"/>
    <xf numFmtId="0" fontId="1" fillId="0" borderId="0"/>
    <xf numFmtId="0" fontId="15" fillId="0" borderId="0"/>
    <xf numFmtId="0" fontId="15"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15" fillId="0" borderId="0"/>
    <xf numFmtId="0" fontId="15"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28" fillId="0" borderId="0"/>
    <xf numFmtId="0" fontId="1" fillId="0" borderId="0"/>
    <xf numFmtId="0" fontId="15" fillId="0" borderId="0"/>
    <xf numFmtId="0" fontId="28" fillId="0" borderId="0"/>
    <xf numFmtId="0" fontId="15" fillId="0" borderId="0"/>
    <xf numFmtId="0" fontId="28" fillId="0" borderId="0"/>
    <xf numFmtId="0" fontId="28" fillId="0" borderId="0"/>
    <xf numFmtId="0" fontId="28" fillId="0" borderId="0"/>
    <xf numFmtId="0" fontId="28" fillId="0" borderId="0"/>
    <xf numFmtId="0" fontId="13" fillId="0" borderId="0"/>
    <xf numFmtId="0" fontId="16" fillId="0" borderId="0"/>
    <xf numFmtId="0" fontId="28" fillId="0" borderId="0"/>
    <xf numFmtId="0" fontId="28" fillId="0" borderId="0"/>
    <xf numFmtId="0" fontId="28" fillId="0" borderId="0"/>
    <xf numFmtId="0" fontId="28" fillId="0" borderId="0"/>
    <xf numFmtId="0" fontId="16" fillId="0" borderId="0"/>
    <xf numFmtId="0" fontId="16" fillId="0" borderId="0"/>
    <xf numFmtId="0" fontId="13" fillId="0" borderId="0"/>
    <xf numFmtId="0" fontId="16" fillId="0" borderId="0"/>
    <xf numFmtId="0" fontId="16" fillId="0" borderId="0"/>
    <xf numFmtId="0" fontId="16" fillId="0" borderId="0"/>
    <xf numFmtId="0" fontId="13" fillId="0" borderId="0"/>
    <xf numFmtId="0" fontId="13" fillId="0" borderId="0"/>
    <xf numFmtId="0" fontId="16" fillId="0" borderId="0"/>
    <xf numFmtId="0" fontId="13" fillId="0" borderId="0"/>
    <xf numFmtId="0" fontId="16" fillId="0" borderId="0"/>
    <xf numFmtId="0" fontId="16" fillId="0" borderId="0"/>
    <xf numFmtId="0" fontId="13" fillId="0" borderId="0"/>
    <xf numFmtId="0" fontId="13" fillId="0" borderId="0"/>
    <xf numFmtId="0" fontId="28" fillId="0" borderId="0"/>
    <xf numFmtId="0" fontId="13" fillId="0" borderId="0"/>
    <xf numFmtId="0" fontId="28" fillId="0" borderId="0"/>
    <xf numFmtId="0" fontId="28" fillId="0" borderId="0"/>
    <xf numFmtId="0" fontId="13" fillId="0" borderId="0"/>
    <xf numFmtId="0" fontId="28" fillId="0" borderId="0"/>
    <xf numFmtId="0" fontId="13" fillId="0" borderId="0"/>
    <xf numFmtId="0" fontId="13" fillId="0" borderId="0"/>
    <xf numFmtId="0" fontId="28" fillId="0" borderId="0"/>
    <xf numFmtId="0" fontId="28" fillId="0" borderId="0"/>
    <xf numFmtId="0" fontId="13" fillId="0" borderId="0"/>
    <xf numFmtId="0" fontId="1" fillId="0" borderId="0"/>
    <xf numFmtId="0" fontId="13" fillId="0" borderId="0"/>
    <xf numFmtId="0" fontId="1" fillId="0" borderId="0"/>
    <xf numFmtId="0" fontId="13"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28" fillId="0" borderId="0"/>
    <xf numFmtId="0" fontId="28" fillId="0" borderId="0"/>
    <xf numFmtId="0" fontId="28" fillId="0" borderId="0"/>
    <xf numFmtId="0" fontId="1" fillId="0" borderId="0"/>
    <xf numFmtId="0" fontId="1" fillId="0" borderId="0"/>
    <xf numFmtId="0" fontId="1" fillId="0" borderId="0"/>
    <xf numFmtId="0" fontId="28"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28" fillId="0" borderId="0"/>
    <xf numFmtId="0" fontId="13" fillId="0" borderId="0"/>
    <xf numFmtId="0" fontId="1" fillId="0" borderId="0"/>
    <xf numFmtId="0" fontId="1" fillId="0" borderId="0"/>
    <xf numFmtId="0" fontId="1" fillId="0" borderId="0"/>
    <xf numFmtId="0" fontId="13" fillId="0" borderId="0"/>
    <xf numFmtId="0" fontId="13" fillId="0" borderId="0"/>
    <xf numFmtId="0" fontId="13" fillId="0" borderId="0"/>
    <xf numFmtId="0" fontId="28" fillId="0" borderId="0"/>
    <xf numFmtId="0" fontId="28" fillId="0" borderId="0"/>
    <xf numFmtId="0" fontId="16" fillId="0" borderId="0"/>
    <xf numFmtId="0" fontId="28" fillId="0" borderId="0"/>
    <xf numFmtId="0" fontId="28" fillId="0" borderId="0"/>
    <xf numFmtId="0" fontId="16" fillId="0" borderId="0"/>
    <xf numFmtId="0" fontId="16"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28" fillId="0" borderId="0"/>
    <xf numFmtId="0" fontId="28" fillId="0" borderId="0"/>
    <xf numFmtId="0" fontId="16"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1" fillId="0" borderId="0"/>
    <xf numFmtId="0" fontId="1" fillId="0" borderId="0"/>
    <xf numFmtId="0" fontId="1" fillId="0" borderId="0"/>
    <xf numFmtId="0" fontId="1" fillId="0" borderId="0"/>
    <xf numFmtId="0" fontId="14" fillId="0" borderId="0"/>
    <xf numFmtId="0" fontId="28" fillId="0" borderId="0"/>
    <xf numFmtId="0" fontId="1" fillId="0" borderId="0"/>
    <xf numFmtId="0" fontId="1" fillId="0" borderId="0"/>
    <xf numFmtId="0" fontId="1" fillId="0" borderId="0"/>
    <xf numFmtId="0" fontId="28" fillId="0" borderId="0"/>
    <xf numFmtId="0" fontId="28" fillId="0" borderId="0"/>
    <xf numFmtId="0" fontId="14" fillId="0" borderId="0"/>
    <xf numFmtId="0" fontId="14" fillId="0" borderId="0"/>
    <xf numFmtId="0" fontId="14" fillId="0" borderId="0"/>
    <xf numFmtId="0" fontId="14" fillId="0" borderId="0"/>
    <xf numFmtId="0" fontId="28" fillId="0" borderId="0"/>
    <xf numFmtId="0" fontId="28" fillId="0" borderId="0"/>
    <xf numFmtId="0" fontId="28" fillId="0" borderId="0"/>
    <xf numFmtId="0" fontId="14" fillId="0" borderId="0"/>
    <xf numFmtId="0" fontId="1" fillId="0" borderId="0"/>
    <xf numFmtId="0" fontId="1" fillId="0" borderId="0"/>
    <xf numFmtId="0" fontId="14" fillId="0" borderId="0"/>
    <xf numFmtId="0" fontId="1" fillId="0" borderId="0"/>
    <xf numFmtId="0" fontId="1" fillId="0" borderId="0"/>
    <xf numFmtId="0" fontId="1" fillId="0" borderId="0"/>
    <xf numFmtId="0" fontId="14" fillId="0" borderId="0"/>
    <xf numFmtId="0" fontId="28" fillId="0" borderId="0"/>
    <xf numFmtId="0" fontId="28" fillId="0" borderId="0"/>
    <xf numFmtId="0" fontId="1" fillId="0" borderId="0"/>
    <xf numFmtId="0" fontId="1" fillId="0" borderId="0"/>
    <xf numFmtId="0" fontId="1" fillId="0" borderId="0"/>
    <xf numFmtId="0" fontId="1" fillId="0" borderId="0"/>
    <xf numFmtId="0" fontId="14" fillId="0" borderId="0"/>
    <xf numFmtId="0" fontId="14" fillId="0" borderId="0"/>
    <xf numFmtId="0" fontId="28" fillId="0" borderId="0"/>
    <xf numFmtId="0" fontId="1" fillId="0" borderId="0"/>
    <xf numFmtId="0" fontId="28" fillId="0" borderId="0"/>
    <xf numFmtId="0" fontId="14" fillId="0" borderId="0"/>
    <xf numFmtId="0" fontId="14" fillId="0" borderId="0"/>
    <xf numFmtId="0" fontId="14" fillId="0" borderId="0"/>
    <xf numFmtId="0" fontId="14" fillId="0" borderId="0"/>
    <xf numFmtId="0" fontId="14" fillId="0" borderId="0"/>
    <xf numFmtId="0" fontId="14" fillId="0" borderId="0"/>
    <xf numFmtId="0" fontId="28" fillId="0" borderId="0"/>
    <xf numFmtId="0" fontId="28"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1" fillId="0" borderId="0"/>
    <xf numFmtId="0" fontId="1" fillId="0" borderId="0"/>
    <xf numFmtId="0" fontId="14" fillId="0" borderId="0"/>
    <xf numFmtId="0" fontId="28" fillId="0" borderId="0"/>
    <xf numFmtId="0" fontId="14" fillId="0" borderId="0"/>
    <xf numFmtId="0" fontId="28" fillId="0" borderId="0"/>
    <xf numFmtId="0" fontId="28" fillId="0" borderId="0"/>
    <xf numFmtId="0" fontId="2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0" borderId="0"/>
    <xf numFmtId="0" fontId="14"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4" fillId="0" borderId="0"/>
    <xf numFmtId="0" fontId="28" fillId="0" borderId="0"/>
    <xf numFmtId="0" fontId="28" fillId="0" borderId="0"/>
    <xf numFmtId="0" fontId="28" fillId="0" borderId="0"/>
    <xf numFmtId="0" fontId="28" fillId="0" borderId="0"/>
    <xf numFmtId="0" fontId="14" fillId="0" borderId="0"/>
    <xf numFmtId="0" fontId="14" fillId="0" borderId="0"/>
    <xf numFmtId="0" fontId="14" fillId="0" borderId="0"/>
    <xf numFmtId="0" fontId="14" fillId="0" borderId="0"/>
    <xf numFmtId="0" fontId="28" fillId="0" borderId="0"/>
    <xf numFmtId="0" fontId="14" fillId="0" borderId="0"/>
    <xf numFmtId="0" fontId="14" fillId="0" borderId="0"/>
    <xf numFmtId="0" fontId="14"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4" fillId="0" borderId="0"/>
    <xf numFmtId="0" fontId="1" fillId="0" borderId="0"/>
    <xf numFmtId="0" fontId="14" fillId="0" borderId="0"/>
    <xf numFmtId="0" fontId="1" fillId="0" borderId="0"/>
    <xf numFmtId="0" fontId="1" fillId="0" borderId="0"/>
    <xf numFmtId="0" fontId="14" fillId="0" borderId="0"/>
    <xf numFmtId="0" fontId="1" fillId="0" borderId="0"/>
    <xf numFmtId="0" fontId="28" fillId="0" borderId="0"/>
    <xf numFmtId="0" fontId="28" fillId="0" borderId="0"/>
    <xf numFmtId="0" fontId="28" fillId="0" borderId="0"/>
    <xf numFmtId="0" fontId="1" fillId="0" borderId="0"/>
    <xf numFmtId="0" fontId="1" fillId="0" borderId="0"/>
    <xf numFmtId="0" fontId="28" fillId="0" borderId="0"/>
    <xf numFmtId="0" fontId="1" fillId="0" borderId="0"/>
    <xf numFmtId="0" fontId="1" fillId="0" borderId="0"/>
    <xf numFmtId="0" fontId="15" fillId="0" borderId="0"/>
    <xf numFmtId="0" fontId="15" fillId="0" borderId="0"/>
    <xf numFmtId="0" fontId="1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0"/>
    <xf numFmtId="0" fontId="15" fillId="0" borderId="0"/>
    <xf numFmtId="0" fontId="13" fillId="0" borderId="0"/>
    <xf numFmtId="0" fontId="15" fillId="0" borderId="0"/>
    <xf numFmtId="0" fontId="13" fillId="0" borderId="0"/>
    <xf numFmtId="0" fontId="13" fillId="0" borderId="0"/>
    <xf numFmtId="0" fontId="15" fillId="0" borderId="0"/>
    <xf numFmtId="0" fontId="15" fillId="0" borderId="0"/>
    <xf numFmtId="0" fontId="1" fillId="0" borderId="0"/>
    <xf numFmtId="0" fontId="15" fillId="0" borderId="0"/>
    <xf numFmtId="0" fontId="15" fillId="0" borderId="0"/>
    <xf numFmtId="0" fontId="15" fillId="0" borderId="0"/>
    <xf numFmtId="0" fontId="28" fillId="0" borderId="0"/>
    <xf numFmtId="0" fontId="1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0"/>
    <xf numFmtId="0" fontId="15" fillId="0" borderId="0"/>
    <xf numFmtId="0" fontId="28" fillId="0" borderId="0"/>
    <xf numFmtId="0" fontId="28" fillId="0" borderId="0"/>
    <xf numFmtId="0" fontId="28" fillId="0" borderId="0"/>
    <xf numFmtId="0" fontId="1" fillId="0" borderId="0"/>
    <xf numFmtId="0" fontId="15" fillId="0" borderId="0"/>
    <xf numFmtId="0" fontId="15" fillId="0" borderId="0"/>
    <xf numFmtId="0" fontId="15" fillId="0" borderId="0"/>
    <xf numFmtId="0" fontId="28" fillId="0" borderId="0"/>
    <xf numFmtId="0" fontId="15" fillId="0" borderId="0"/>
    <xf numFmtId="0" fontId="28" fillId="0" borderId="0"/>
    <xf numFmtId="0" fontId="15" fillId="0" borderId="0"/>
    <xf numFmtId="0" fontId="28" fillId="0" borderId="0"/>
    <xf numFmtId="0" fontId="28" fillId="0" borderId="0"/>
    <xf numFmtId="0" fontId="15" fillId="0" borderId="0"/>
    <xf numFmtId="0" fontId="15" fillId="0" borderId="0"/>
    <xf numFmtId="0" fontId="13" fillId="0" borderId="0"/>
    <xf numFmtId="0" fontId="28" fillId="0" borderId="0"/>
    <xf numFmtId="0" fontId="1"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3" fillId="0" borderId="0"/>
    <xf numFmtId="0" fontId="28" fillId="0" borderId="0"/>
    <xf numFmtId="0" fontId="1" fillId="0" borderId="0"/>
    <xf numFmtId="0" fontId="28" fillId="0" borderId="0"/>
    <xf numFmtId="0" fontId="28" fillId="0" borderId="0"/>
    <xf numFmtId="0" fontId="1" fillId="0" borderId="0"/>
    <xf numFmtId="0" fontId="28" fillId="0" borderId="0"/>
    <xf numFmtId="0" fontId="1" fillId="0" borderId="0"/>
    <xf numFmtId="0" fontId="1" fillId="0" borderId="0"/>
    <xf numFmtId="0" fontId="13" fillId="0" borderId="0"/>
    <xf numFmtId="0" fontId="13" fillId="0" borderId="0"/>
    <xf numFmtId="0" fontId="1" fillId="0" borderId="0"/>
    <xf numFmtId="0" fontId="1" fillId="0" borderId="0"/>
    <xf numFmtId="0" fontId="13" fillId="0" borderId="0"/>
    <xf numFmtId="0" fontId="13" fillId="0" borderId="0"/>
    <xf numFmtId="0" fontId="1" fillId="0" borderId="0"/>
    <xf numFmtId="0" fontId="1" fillId="0" borderId="0"/>
    <xf numFmtId="0" fontId="28" fillId="0" borderId="0"/>
    <xf numFmtId="0" fontId="28" fillId="0" borderId="0"/>
    <xf numFmtId="0" fontId="13" fillId="0" borderId="0"/>
    <xf numFmtId="0" fontId="13" fillId="0" borderId="0"/>
    <xf numFmtId="0" fontId="1" fillId="0" borderId="0"/>
    <xf numFmtId="0" fontId="13" fillId="0" borderId="0"/>
    <xf numFmtId="0" fontId="13" fillId="0" borderId="0"/>
    <xf numFmtId="0" fontId="1" fillId="0" borderId="0"/>
    <xf numFmtId="0" fontId="1" fillId="0" borderId="0"/>
    <xf numFmtId="0" fontId="1" fillId="0" borderId="0"/>
    <xf numFmtId="0" fontId="13" fillId="0" borderId="0"/>
    <xf numFmtId="0" fontId="13" fillId="0" borderId="0"/>
    <xf numFmtId="0" fontId="1" fillId="0" borderId="0"/>
    <xf numFmtId="0" fontId="13" fillId="0" borderId="0"/>
    <xf numFmtId="0" fontId="1" fillId="0" borderId="0"/>
    <xf numFmtId="0" fontId="1" fillId="0" borderId="0"/>
    <xf numFmtId="0" fontId="13" fillId="0" borderId="0"/>
    <xf numFmtId="0" fontId="13" fillId="0" borderId="0"/>
    <xf numFmtId="0" fontId="13" fillId="0" borderId="0"/>
    <xf numFmtId="0" fontId="13" fillId="0" borderId="0"/>
    <xf numFmtId="0" fontId="15" fillId="0" borderId="0"/>
    <xf numFmtId="0" fontId="28" fillId="0" borderId="0"/>
    <xf numFmtId="0" fontId="15" fillId="0" borderId="0"/>
    <xf numFmtId="0" fontId="28" fillId="0" borderId="0"/>
    <xf numFmtId="0" fontId="15" fillId="0" borderId="0"/>
    <xf numFmtId="0" fontId="1" fillId="0" borderId="0"/>
    <xf numFmtId="0" fontId="28"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5" fillId="0" borderId="0"/>
    <xf numFmtId="0" fontId="13" fillId="0" borderId="0"/>
    <xf numFmtId="0" fontId="13" fillId="0" borderId="0"/>
    <xf numFmtId="0" fontId="1" fillId="0" borderId="0"/>
    <xf numFmtId="0" fontId="1" fillId="0" borderId="0"/>
    <xf numFmtId="0" fontId="15" fillId="0" borderId="0"/>
    <xf numFmtId="0" fontId="1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 fillId="0" borderId="0"/>
    <xf numFmtId="0" fontId="28" fillId="0" borderId="0"/>
    <xf numFmtId="0" fontId="28" fillId="0" borderId="0"/>
    <xf numFmtId="0" fontId="28" fillId="0" borderId="0"/>
    <xf numFmtId="0" fontId="13" fillId="0" borderId="0"/>
    <xf numFmtId="0" fontId="1" fillId="0" borderId="0"/>
    <xf numFmtId="0" fontId="28" fillId="0" borderId="0"/>
    <xf numFmtId="0" fontId="28" fillId="0" borderId="0"/>
    <xf numFmtId="0" fontId="28" fillId="0" borderId="0"/>
    <xf numFmtId="0" fontId="1" fillId="0" borderId="0"/>
    <xf numFmtId="0" fontId="28" fillId="0" borderId="0"/>
    <xf numFmtId="0" fontId="1" fillId="0" borderId="0"/>
    <xf numFmtId="0" fontId="28" fillId="0" borderId="0"/>
    <xf numFmtId="0" fontId="1" fillId="0" borderId="0"/>
    <xf numFmtId="0" fontId="14"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5" fillId="0" borderId="0"/>
    <xf numFmtId="0" fontId="1" fillId="0" borderId="0"/>
    <xf numFmtId="0" fontId="1" fillId="0" borderId="0"/>
    <xf numFmtId="0" fontId="28" fillId="0" borderId="0"/>
    <xf numFmtId="0" fontId="28" fillId="0" borderId="0"/>
    <xf numFmtId="0" fontId="28" fillId="0" borderId="0"/>
    <xf numFmtId="0" fontId="28" fillId="0" borderId="0"/>
    <xf numFmtId="0" fontId="15" fillId="0" borderId="0"/>
    <xf numFmtId="0" fontId="15" fillId="0" borderId="0"/>
    <xf numFmtId="0" fontId="28" fillId="0" borderId="0"/>
    <xf numFmtId="0" fontId="28" fillId="0" borderId="0"/>
    <xf numFmtId="0" fontId="28" fillId="0" borderId="0"/>
    <xf numFmtId="0" fontId="28" fillId="0" borderId="0"/>
    <xf numFmtId="0" fontId="28" fillId="0" borderId="0"/>
    <xf numFmtId="0" fontId="14" fillId="0" borderId="0"/>
    <xf numFmtId="0" fontId="13" fillId="0" borderId="0"/>
    <xf numFmtId="0" fontId="15" fillId="0" borderId="0"/>
    <xf numFmtId="0" fontId="13" fillId="0" borderId="0"/>
    <xf numFmtId="0" fontId="15" fillId="0" borderId="0"/>
    <xf numFmtId="0" fontId="13" fillId="0" borderId="0"/>
    <xf numFmtId="0" fontId="14" fillId="0" borderId="0"/>
    <xf numFmtId="0" fontId="15" fillId="0" borderId="0"/>
    <xf numFmtId="0" fontId="13" fillId="0" borderId="0"/>
    <xf numFmtId="0" fontId="14" fillId="0" borderId="0"/>
    <xf numFmtId="0" fontId="14" fillId="0" borderId="0"/>
    <xf numFmtId="0" fontId="28" fillId="0" borderId="0"/>
    <xf numFmtId="0" fontId="28" fillId="0" borderId="0"/>
    <xf numFmtId="0" fontId="14" fillId="0" borderId="0"/>
    <xf numFmtId="0" fontId="14" fillId="0" borderId="0"/>
    <xf numFmtId="0" fontId="28" fillId="0" borderId="0"/>
    <xf numFmtId="0" fontId="13" fillId="0" borderId="0"/>
    <xf numFmtId="0" fontId="13" fillId="0" borderId="0"/>
    <xf numFmtId="0" fontId="14" fillId="0" borderId="0"/>
    <xf numFmtId="0" fontId="28" fillId="0" borderId="0"/>
    <xf numFmtId="0" fontId="28" fillId="0" borderId="0"/>
    <xf numFmtId="0" fontId="13" fillId="0" borderId="0"/>
    <xf numFmtId="0" fontId="13" fillId="0" borderId="0"/>
    <xf numFmtId="0" fontId="13" fillId="0" borderId="0"/>
    <xf numFmtId="0" fontId="14" fillId="0" borderId="0"/>
    <xf numFmtId="0" fontId="14" fillId="0" borderId="0"/>
    <xf numFmtId="0" fontId="14" fillId="0" borderId="0"/>
    <xf numFmtId="0" fontId="13" fillId="0" borderId="0"/>
    <xf numFmtId="0" fontId="13" fillId="0" borderId="0"/>
    <xf numFmtId="0" fontId="14" fillId="0" borderId="0"/>
    <xf numFmtId="0" fontId="1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1" fillId="34"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42"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6" borderId="12" applyNumberFormat="0" applyFont="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3" fillId="0" borderId="13" applyNumberFormat="0" applyFill="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44"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5" fillId="9" borderId="0" applyNumberFormat="0" applyBorder="0" applyAlignment="0" applyProtection="0"/>
    <xf numFmtId="0" fontId="28" fillId="0" borderId="0"/>
    <xf numFmtId="0" fontId="28" fillId="0" borderId="0"/>
    <xf numFmtId="0" fontId="28" fillId="0" borderId="0"/>
    <xf numFmtId="0" fontId="28" fillId="0" borderId="0"/>
    <xf numFmtId="0" fontId="28" fillId="0" borderId="0"/>
  </cellStyleXfs>
  <cellXfs count="510">
    <xf numFmtId="0" fontId="0" fillId="0" borderId="0" xfId="0"/>
    <xf numFmtId="0" fontId="18" fillId="0" borderId="0" xfId="1555" applyFont="1" applyFill="1" applyProtection="1">
      <protection locked="0"/>
    </xf>
    <xf numFmtId="0" fontId="19" fillId="0" borderId="0" xfId="1555" applyFont="1" applyFill="1" applyProtection="1">
      <protection locked="0"/>
    </xf>
    <xf numFmtId="0" fontId="18" fillId="0" borderId="0" xfId="1555" applyFont="1" applyFill="1" applyAlignment="1" applyProtection="1">
      <alignment wrapText="1"/>
      <protection locked="0"/>
    </xf>
    <xf numFmtId="49" fontId="18" fillId="0" borderId="19" xfId="1555" applyNumberFormat="1" applyFont="1" applyFill="1" applyBorder="1" applyAlignment="1" applyProtection="1">
      <alignment horizontal="center" vertical="center" wrapText="1"/>
      <protection locked="0"/>
    </xf>
    <xf numFmtId="49" fontId="19" fillId="0" borderId="0" xfId="1555" applyNumberFormat="1" applyFont="1" applyFill="1" applyAlignment="1" applyProtection="1">
      <alignment horizontal="center" vertical="center" wrapText="1"/>
      <protection locked="0"/>
    </xf>
    <xf numFmtId="0" fontId="21" fillId="0" borderId="0" xfId="1256" applyFont="1" applyFill="1" applyAlignment="1" applyProtection="1">
      <alignment horizontal="right"/>
      <protection locked="0"/>
    </xf>
    <xf numFmtId="49" fontId="18" fillId="0" borderId="20" xfId="1555" applyNumberFormat="1" applyFont="1" applyFill="1" applyBorder="1" applyAlignment="1" applyProtection="1">
      <alignment horizontal="center" vertical="center" wrapText="1"/>
      <protection locked="0"/>
    </xf>
    <xf numFmtId="49" fontId="18" fillId="35" borderId="21" xfId="1555" applyNumberFormat="1" applyFont="1" applyFill="1" applyBorder="1" applyAlignment="1" applyProtection="1">
      <alignment horizontal="center" vertical="center"/>
      <protection locked="0"/>
    </xf>
    <xf numFmtId="0" fontId="18" fillId="0" borderId="0" xfId="1555" applyFont="1" applyFill="1" applyAlignment="1" applyProtection="1">
      <protection locked="0"/>
    </xf>
    <xf numFmtId="49" fontId="18" fillId="0" borderId="22" xfId="1555" applyNumberFormat="1" applyFont="1" applyFill="1" applyBorder="1" applyAlignment="1" applyProtection="1">
      <alignment horizontal="center"/>
      <protection locked="0"/>
    </xf>
    <xf numFmtId="0" fontId="18" fillId="0" borderId="0" xfId="1555" applyFont="1" applyFill="1" applyAlignment="1" applyProtection="1">
      <alignment horizontal="left"/>
      <protection locked="0"/>
    </xf>
    <xf numFmtId="0" fontId="19" fillId="0" borderId="0" xfId="1555" applyFont="1" applyFill="1" applyBorder="1" applyAlignment="1" applyProtection="1">
      <protection locked="0"/>
    </xf>
    <xf numFmtId="0" fontId="18" fillId="0" borderId="0" xfId="1555" applyFont="1" applyFill="1" applyBorder="1" applyAlignment="1" applyProtection="1">
      <protection locked="0"/>
    </xf>
    <xf numFmtId="0" fontId="17" fillId="0" borderId="0" xfId="1555" applyFont="1" applyFill="1" applyProtection="1">
      <protection locked="0"/>
    </xf>
    <xf numFmtId="0" fontId="17" fillId="0" borderId="23" xfId="1555" applyFont="1" applyFill="1" applyBorder="1" applyAlignment="1" applyProtection="1">
      <alignment horizontal="center" vertical="center" wrapText="1"/>
      <protection locked="0"/>
    </xf>
    <xf numFmtId="49" fontId="17" fillId="0" borderId="0" xfId="1555" applyNumberFormat="1" applyFont="1" applyFill="1" applyBorder="1" applyAlignment="1" applyProtection="1">
      <alignment vertical="center" wrapText="1"/>
      <protection locked="0"/>
    </xf>
    <xf numFmtId="0" fontId="17" fillId="0" borderId="0" xfId="1555" applyFont="1" applyFill="1" applyBorder="1" applyAlignment="1" applyProtection="1">
      <alignment horizontal="center" vertical="center" wrapText="1"/>
      <protection locked="0"/>
    </xf>
    <xf numFmtId="49" fontId="17" fillId="0" borderId="0" xfId="1555" applyNumberFormat="1" applyFont="1" applyFill="1" applyBorder="1" applyAlignment="1" applyProtection="1">
      <alignment horizontal="center" vertical="center"/>
      <protection locked="0"/>
    </xf>
    <xf numFmtId="167" fontId="17" fillId="0" borderId="0" xfId="1555" applyNumberFormat="1" applyFont="1" applyFill="1" applyBorder="1" applyAlignment="1" applyProtection="1">
      <alignment horizontal="right" vertical="top" wrapText="1"/>
      <protection locked="0"/>
    </xf>
    <xf numFmtId="0" fontId="17" fillId="0" borderId="0" xfId="1555" applyFont="1" applyFill="1" applyBorder="1" applyAlignment="1" applyProtection="1">
      <alignment horizontal="center" vertical="top" wrapText="1"/>
      <protection locked="0"/>
    </xf>
    <xf numFmtId="0" fontId="19" fillId="0" borderId="0" xfId="1239" applyFont="1" applyBorder="1" applyAlignment="1" applyProtection="1">
      <alignment vertical="center"/>
      <protection locked="0"/>
    </xf>
    <xf numFmtId="49" fontId="24" fillId="0" borderId="0" xfId="1239" applyNumberFormat="1" applyFont="1" applyBorder="1" applyAlignment="1" applyProtection="1">
      <alignment wrapText="1"/>
      <protection locked="0"/>
    </xf>
    <xf numFmtId="0" fontId="24" fillId="0" borderId="0" xfId="1239" applyFont="1" applyAlignment="1" applyProtection="1">
      <protection locked="0"/>
    </xf>
    <xf numFmtId="0" fontId="22" fillId="0" borderId="0" xfId="1239" applyFont="1" applyProtection="1">
      <protection locked="0"/>
    </xf>
    <xf numFmtId="0" fontId="17" fillId="0" borderId="0" xfId="1519" applyFont="1" applyProtection="1">
      <protection locked="0"/>
    </xf>
    <xf numFmtId="0" fontId="23" fillId="0" borderId="0" xfId="1519" applyFont="1" applyProtection="1">
      <protection locked="0"/>
    </xf>
    <xf numFmtId="49" fontId="24" fillId="36" borderId="0" xfId="1239" applyNumberFormat="1" applyFont="1" applyFill="1" applyBorder="1" applyAlignment="1" applyProtection="1">
      <alignment horizontal="left" wrapText="1"/>
    </xf>
    <xf numFmtId="0" fontId="17" fillId="37" borderId="14" xfId="1555" applyFont="1" applyFill="1" applyBorder="1" applyAlignment="1" applyProtection="1">
      <alignment horizontal="center" vertical="center" wrapText="1"/>
    </xf>
    <xf numFmtId="49" fontId="25" fillId="37" borderId="19" xfId="1239" applyNumberFormat="1" applyFont="1" applyFill="1" applyBorder="1" applyAlignment="1" applyProtection="1">
      <alignment horizontal="center" vertical="center" wrapText="1"/>
    </xf>
    <xf numFmtId="0" fontId="27" fillId="0" borderId="0" xfId="1239" applyFont="1" applyFill="1" applyBorder="1" applyAlignment="1" applyProtection="1">
      <alignment vertical="center"/>
      <protection locked="0"/>
    </xf>
    <xf numFmtId="0" fontId="18" fillId="0" borderId="0" xfId="1239" applyFont="1" applyFill="1" applyProtection="1">
      <protection locked="0"/>
    </xf>
    <xf numFmtId="49" fontId="18" fillId="0" borderId="0" xfId="1239" applyNumberFormat="1" applyFont="1" applyFill="1" applyAlignment="1" applyProtection="1">
      <alignment vertical="center" wrapText="1"/>
      <protection locked="0"/>
    </xf>
    <xf numFmtId="0" fontId="17" fillId="0" borderId="0" xfId="1239" applyFont="1" applyFill="1" applyProtection="1">
      <protection locked="0"/>
    </xf>
    <xf numFmtId="0" fontId="17" fillId="38" borderId="0" xfId="1239" applyFont="1" applyFill="1" applyProtection="1">
      <protection locked="0"/>
    </xf>
    <xf numFmtId="0" fontId="17" fillId="0" borderId="14" xfId="1555" applyFont="1" applyFill="1" applyBorder="1" applyAlignment="1" applyProtection="1">
      <alignment horizontal="center" vertical="center"/>
      <protection locked="0"/>
    </xf>
    <xf numFmtId="49" fontId="49" fillId="39" borderId="14" xfId="1555" applyNumberFormat="1" applyFont="1" applyFill="1" applyBorder="1" applyAlignment="1" applyProtection="1">
      <alignment horizontal="left" vertical="center" wrapText="1"/>
      <protection locked="0"/>
    </xf>
    <xf numFmtId="49" fontId="49" fillId="39" borderId="14" xfId="1555" applyNumberFormat="1" applyFont="1" applyFill="1" applyBorder="1" applyAlignment="1" applyProtection="1">
      <alignment horizontal="right" vertical="center"/>
      <protection locked="0"/>
    </xf>
    <xf numFmtId="49" fontId="49" fillId="39" borderId="14" xfId="1555" applyNumberFormat="1" applyFont="1" applyFill="1" applyBorder="1" applyAlignment="1" applyProtection="1">
      <alignment horizontal="center" vertical="center" wrapText="1"/>
      <protection locked="0"/>
    </xf>
    <xf numFmtId="4" fontId="49" fillId="39" borderId="14" xfId="1555" applyNumberFormat="1" applyFont="1" applyFill="1" applyBorder="1" applyAlignment="1" applyProtection="1">
      <alignment horizontal="right" vertical="center"/>
      <protection locked="0"/>
    </xf>
    <xf numFmtId="0" fontId="49" fillId="40" borderId="0" xfId="1555" applyFont="1" applyFill="1" applyProtection="1">
      <protection locked="0"/>
    </xf>
    <xf numFmtId="0" fontId="49" fillId="40" borderId="0" xfId="1239" applyFont="1" applyFill="1" applyProtection="1">
      <protection locked="0"/>
    </xf>
    <xf numFmtId="0" fontId="49" fillId="37" borderId="23" xfId="0" quotePrefix="1" applyFont="1" applyFill="1" applyBorder="1" applyAlignment="1" applyProtection="1">
      <alignment vertical="top" wrapText="1"/>
    </xf>
    <xf numFmtId="0" fontId="49" fillId="37" borderId="23" xfId="0" applyFont="1" applyFill="1" applyBorder="1" applyAlignment="1" applyProtection="1">
      <alignment vertical="top" wrapText="1"/>
    </xf>
    <xf numFmtId="4" fontId="49" fillId="42" borderId="14" xfId="1555" applyNumberFormat="1" applyFont="1" applyFill="1" applyBorder="1" applyAlignment="1" applyProtection="1">
      <alignment horizontal="right" vertical="center"/>
    </xf>
    <xf numFmtId="0" fontId="19" fillId="0" borderId="0" xfId="1239" applyFont="1" applyFill="1" applyAlignment="1" applyProtection="1">
      <alignment vertical="center"/>
      <protection locked="0"/>
    </xf>
    <xf numFmtId="49" fontId="49" fillId="37" borderId="14" xfId="1555" applyNumberFormat="1" applyFont="1" applyFill="1" applyBorder="1" applyAlignment="1" applyProtection="1">
      <alignment horizontal="center" vertical="center" wrapText="1"/>
    </xf>
    <xf numFmtId="0" fontId="17" fillId="0" borderId="14" xfId="1239" applyFont="1" applyFill="1" applyBorder="1" applyAlignment="1" applyProtection="1">
      <alignment horizontal="center" vertical="center"/>
      <protection locked="0"/>
    </xf>
    <xf numFmtId="0" fontId="17" fillId="0" borderId="0" xfId="1239" applyFont="1" applyFill="1" applyAlignment="1" applyProtection="1">
      <alignment horizontal="justify"/>
      <protection locked="0"/>
    </xf>
    <xf numFmtId="4" fontId="47" fillId="37" borderId="14" xfId="1239" applyNumberFormat="1" applyFont="1" applyFill="1" applyBorder="1" applyAlignment="1" applyProtection="1">
      <alignment horizontal="right" vertical="center" wrapText="1"/>
    </xf>
    <xf numFmtId="0" fontId="49" fillId="43" borderId="0" xfId="1239" applyFont="1" applyFill="1" applyProtection="1">
      <protection locked="0"/>
    </xf>
    <xf numFmtId="0" fontId="49" fillId="43" borderId="0" xfId="1555" applyFont="1" applyFill="1" applyProtection="1">
      <protection locked="0"/>
    </xf>
    <xf numFmtId="0" fontId="49" fillId="44" borderId="0" xfId="1239" applyFont="1" applyFill="1" applyProtection="1">
      <protection locked="0"/>
    </xf>
    <xf numFmtId="0" fontId="27" fillId="0" borderId="0" xfId="1239" applyFont="1" applyFill="1" applyBorder="1" applyAlignment="1" applyProtection="1">
      <alignment horizontal="center" vertical="center"/>
      <protection locked="0"/>
    </xf>
    <xf numFmtId="49" fontId="17" fillId="0" borderId="25" xfId="1555" applyNumberFormat="1" applyFont="1" applyFill="1" applyBorder="1" applyAlignment="1" applyProtection="1">
      <alignment horizontal="center" vertical="center" wrapText="1"/>
      <protection locked="0"/>
    </xf>
    <xf numFmtId="0" fontId="17" fillId="0" borderId="47" xfId="1555" applyFont="1" applyFill="1" applyBorder="1" applyAlignment="1" applyProtection="1">
      <alignment horizontal="center" vertical="center" wrapText="1"/>
      <protection locked="0"/>
    </xf>
    <xf numFmtId="4" fontId="46" fillId="42" borderId="46" xfId="1555" applyNumberFormat="1" applyFont="1" applyFill="1" applyBorder="1" applyAlignment="1" applyProtection="1">
      <alignment horizontal="right" wrapText="1"/>
    </xf>
    <xf numFmtId="4" fontId="46" fillId="42" borderId="51" xfId="1555" applyNumberFormat="1" applyFont="1" applyFill="1" applyBorder="1" applyAlignment="1" applyProtection="1">
      <alignment horizontal="right" wrapText="1"/>
    </xf>
    <xf numFmtId="0" fontId="17" fillId="0" borderId="46" xfId="1555" applyFont="1" applyFill="1" applyBorder="1" applyAlignment="1" applyProtection="1">
      <alignment horizontal="center" vertical="center"/>
      <protection locked="0"/>
    </xf>
    <xf numFmtId="49" fontId="25" fillId="37" borderId="56" xfId="1239" applyNumberFormat="1" applyFont="1" applyFill="1" applyBorder="1" applyAlignment="1" applyProtection="1">
      <alignment horizontal="center" vertical="center" wrapText="1"/>
    </xf>
    <xf numFmtId="49" fontId="22" fillId="37" borderId="57" xfId="1239" applyNumberFormat="1" applyFont="1" applyFill="1" applyBorder="1" applyAlignment="1" applyProtection="1">
      <alignment horizontal="left" vertical="center" wrapText="1"/>
    </xf>
    <xf numFmtId="49" fontId="17" fillId="37" borderId="57" xfId="1239" applyNumberFormat="1" applyFont="1" applyFill="1" applyBorder="1" applyAlignment="1" applyProtection="1">
      <alignment horizontal="left" vertical="center" wrapText="1" indent="1"/>
    </xf>
    <xf numFmtId="49" fontId="17" fillId="37" borderId="57" xfId="1239" applyNumberFormat="1" applyFont="1" applyFill="1" applyBorder="1" applyAlignment="1" applyProtection="1">
      <alignment horizontal="left" vertical="center" wrapText="1" indent="3"/>
    </xf>
    <xf numFmtId="0" fontId="17" fillId="37" borderId="57" xfId="1555" applyFont="1" applyFill="1" applyBorder="1" applyAlignment="1" applyProtection="1">
      <alignment horizontal="left" vertical="center" wrapText="1" indent="1"/>
    </xf>
    <xf numFmtId="49" fontId="22" fillId="37" borderId="57" xfId="1239" applyNumberFormat="1" applyFont="1" applyFill="1" applyBorder="1" applyAlignment="1" applyProtection="1">
      <alignment horizontal="left" vertical="center" wrapText="1" indent="2"/>
    </xf>
    <xf numFmtId="49" fontId="17" fillId="37" borderId="57" xfId="1239" applyNumberFormat="1" applyFont="1" applyFill="1" applyBorder="1" applyAlignment="1" applyProtection="1">
      <alignment horizontal="left" vertical="center" wrapText="1" indent="2"/>
    </xf>
    <xf numFmtId="0" fontId="22" fillId="37" borderId="57" xfId="1555" applyFont="1" applyFill="1" applyBorder="1" applyAlignment="1" applyProtection="1">
      <alignment horizontal="left" indent="2"/>
    </xf>
    <xf numFmtId="0" fontId="22" fillId="37" borderId="57" xfId="1519" applyFont="1" applyFill="1" applyBorder="1" applyProtection="1"/>
    <xf numFmtId="4" fontId="17" fillId="0" borderId="0" xfId="1239" applyNumberFormat="1" applyFont="1" applyFill="1" applyProtection="1">
      <protection locked="0"/>
    </xf>
    <xf numFmtId="49" fontId="49" fillId="39" borderId="19" xfId="1555" applyNumberFormat="1" applyFont="1" applyFill="1" applyBorder="1" applyAlignment="1" applyProtection="1">
      <alignment horizontal="left" vertical="center" wrapText="1"/>
      <protection locked="0"/>
    </xf>
    <xf numFmtId="49" fontId="49" fillId="39" borderId="23" xfId="1555" applyNumberFormat="1" applyFont="1" applyFill="1" applyBorder="1" applyAlignment="1" applyProtection="1">
      <alignment horizontal="left" vertical="center" wrapText="1"/>
      <protection locked="0"/>
    </xf>
    <xf numFmtId="49" fontId="51" fillId="39" borderId="14" xfId="1555" applyNumberFormat="1" applyFont="1" applyFill="1" applyBorder="1" applyAlignment="1" applyProtection="1">
      <alignment horizontal="left" vertical="center" wrapText="1"/>
      <protection locked="0"/>
    </xf>
    <xf numFmtId="4" fontId="51" fillId="42" borderId="14" xfId="1555" applyNumberFormat="1" applyFont="1" applyFill="1" applyBorder="1" applyAlignment="1" applyProtection="1">
      <alignment horizontal="right" vertical="center"/>
    </xf>
    <xf numFmtId="4" fontId="51" fillId="39" borderId="14" xfId="1555" applyNumberFormat="1" applyFont="1" applyFill="1" applyBorder="1" applyAlignment="1" applyProtection="1">
      <alignment horizontal="right" vertical="center"/>
      <protection locked="0"/>
    </xf>
    <xf numFmtId="0" fontId="51" fillId="40" borderId="0" xfId="1239" applyFont="1" applyFill="1" applyProtection="1">
      <protection locked="0"/>
    </xf>
    <xf numFmtId="0" fontId="52" fillId="0" borderId="0" xfId="1239" applyFont="1" applyFill="1" applyBorder="1" applyAlignment="1" applyProtection="1">
      <alignment horizontal="center" vertical="center"/>
      <protection locked="0"/>
    </xf>
    <xf numFmtId="0" fontId="17" fillId="0" borderId="0" xfId="1239" applyFont="1" applyFill="1" applyAlignment="1" applyProtection="1">
      <alignment horizontal="center"/>
      <protection locked="0"/>
    </xf>
    <xf numFmtId="0" fontId="17" fillId="0" borderId="0" xfId="1239" applyFont="1" applyFill="1" applyAlignment="1" applyProtection="1">
      <alignment horizontal="center" vertical="center"/>
      <protection locked="0"/>
    </xf>
    <xf numFmtId="49" fontId="49" fillId="41" borderId="14" xfId="1555" applyNumberFormat="1" applyFont="1" applyFill="1" applyBorder="1" applyAlignment="1" applyProtection="1">
      <alignment horizontal="right" vertical="center"/>
      <protection locked="0"/>
    </xf>
    <xf numFmtId="2" fontId="49" fillId="41" borderId="14" xfId="1555" applyNumberFormat="1" applyFont="1" applyFill="1" applyBorder="1" applyAlignment="1" applyProtection="1">
      <alignment horizontal="right" vertical="center"/>
      <protection locked="0"/>
    </xf>
    <xf numFmtId="4" fontId="49" fillId="41" borderId="14" xfId="1555" applyNumberFormat="1" applyFont="1" applyFill="1" applyBorder="1" applyAlignment="1" applyProtection="1">
      <alignment horizontal="right" vertical="center"/>
      <protection locked="0"/>
    </xf>
    <xf numFmtId="4" fontId="51" fillId="41" borderId="14" xfId="1555" applyNumberFormat="1" applyFont="1" applyFill="1" applyBorder="1" applyAlignment="1" applyProtection="1">
      <alignment horizontal="right" vertical="center"/>
      <protection locked="0"/>
    </xf>
    <xf numFmtId="0" fontId="53" fillId="0" borderId="0" xfId="0" applyFont="1" applyAlignment="1">
      <alignment vertical="center"/>
    </xf>
    <xf numFmtId="0" fontId="53" fillId="0" borderId="0" xfId="0" applyFont="1" applyFill="1"/>
    <xf numFmtId="0" fontId="49" fillId="0" borderId="0" xfId="0" applyFont="1" applyFill="1"/>
    <xf numFmtId="0" fontId="49" fillId="0" borderId="0" xfId="0" applyFont="1" applyFill="1" applyBorder="1"/>
    <xf numFmtId="0" fontId="53" fillId="0" borderId="0" xfId="0" applyFont="1" applyFill="1" applyBorder="1"/>
    <xf numFmtId="0" fontId="53" fillId="0" borderId="29" xfId="0" applyFont="1" applyFill="1" applyBorder="1" applyAlignment="1">
      <alignment horizontal="center"/>
    </xf>
    <xf numFmtId="0" fontId="53" fillId="0" borderId="29" xfId="0" applyFont="1" applyFill="1" applyBorder="1" applyAlignment="1">
      <alignment horizontal="center" vertical="center"/>
    </xf>
    <xf numFmtId="0" fontId="53" fillId="0" borderId="42" xfId="0" applyFont="1" applyFill="1" applyBorder="1" applyAlignment="1">
      <alignment horizontal="center" vertical="center"/>
    </xf>
    <xf numFmtId="0" fontId="53" fillId="0" borderId="41" xfId="0" applyFont="1" applyFill="1" applyBorder="1" applyAlignment="1">
      <alignment horizontal="center" vertical="center"/>
    </xf>
    <xf numFmtId="0" fontId="54" fillId="0" borderId="23" xfId="0" applyFont="1" applyFill="1" applyBorder="1" applyAlignment="1">
      <alignment vertical="center"/>
    </xf>
    <xf numFmtId="0" fontId="55" fillId="0" borderId="23" xfId="0" applyFont="1" applyFill="1" applyBorder="1" applyAlignment="1">
      <alignment horizontal="center" vertical="top"/>
    </xf>
    <xf numFmtId="0" fontId="54" fillId="0" borderId="0" xfId="1239" applyFont="1" applyFill="1" applyBorder="1" applyAlignment="1">
      <alignment horizontal="right" vertical="center" wrapText="1"/>
    </xf>
    <xf numFmtId="0" fontId="0" fillId="0" borderId="0" xfId="0" applyFill="1"/>
    <xf numFmtId="0" fontId="54" fillId="45" borderId="23" xfId="0" applyFont="1" applyFill="1" applyBorder="1" applyAlignment="1">
      <alignment vertical="center"/>
    </xf>
    <xf numFmtId="4" fontId="54" fillId="0" borderId="0" xfId="1239" applyNumberFormat="1" applyFont="1" applyFill="1" applyBorder="1" applyAlignment="1">
      <alignment horizontal="left" vertical="center"/>
    </xf>
    <xf numFmtId="4" fontId="53" fillId="0" borderId="0" xfId="0" applyNumberFormat="1" applyFont="1" applyFill="1"/>
    <xf numFmtId="4" fontId="54" fillId="0" borderId="0" xfId="1239" applyNumberFormat="1" applyFont="1" applyFill="1" applyBorder="1" applyAlignment="1">
      <alignment horizontal="left" vertical="center" wrapText="1"/>
    </xf>
    <xf numFmtId="4" fontId="49" fillId="0" borderId="0" xfId="0" applyNumberFormat="1" applyFont="1" applyFill="1"/>
    <xf numFmtId="4" fontId="49" fillId="0" borderId="0" xfId="0" applyNumberFormat="1" applyFont="1" applyFill="1" applyBorder="1" applyAlignment="1">
      <alignment vertical="center" wrapText="1"/>
    </xf>
    <xf numFmtId="4" fontId="55" fillId="0" borderId="23" xfId="0" applyNumberFormat="1" applyFont="1" applyFill="1" applyBorder="1" applyAlignment="1">
      <alignment horizontal="center" vertical="center" textRotation="90" wrapText="1"/>
    </xf>
    <xf numFmtId="4" fontId="54" fillId="45" borderId="23" xfId="0" applyNumberFormat="1" applyFont="1" applyFill="1" applyBorder="1" applyAlignment="1">
      <alignment vertical="center"/>
    </xf>
    <xf numFmtId="4" fontId="54" fillId="0" borderId="0" xfId="1239" applyNumberFormat="1" applyFont="1" applyFill="1" applyBorder="1" applyAlignment="1">
      <alignment horizontal="right" vertical="center" wrapText="1"/>
    </xf>
    <xf numFmtId="4" fontId="53" fillId="0" borderId="0" xfId="0" applyNumberFormat="1" applyFont="1" applyFill="1" applyBorder="1" applyAlignment="1">
      <alignment horizontal="center"/>
    </xf>
    <xf numFmtId="0" fontId="53" fillId="0" borderId="42" xfId="0" applyNumberFormat="1" applyFont="1" applyFill="1" applyBorder="1" applyAlignment="1">
      <alignment horizontal="center" vertical="center"/>
    </xf>
    <xf numFmtId="0" fontId="53" fillId="0" borderId="29" xfId="0" applyNumberFormat="1" applyFont="1" applyFill="1" applyBorder="1" applyAlignment="1">
      <alignment horizontal="center" vertical="center"/>
    </xf>
    <xf numFmtId="4" fontId="27" fillId="0" borderId="0" xfId="1239" applyNumberFormat="1" applyFont="1" applyFill="1" applyBorder="1" applyAlignment="1" applyProtection="1">
      <alignment vertical="center"/>
      <protection locked="0"/>
    </xf>
    <xf numFmtId="0" fontId="17" fillId="0" borderId="14" xfId="1555" applyNumberFormat="1" applyFont="1" applyFill="1" applyBorder="1" applyAlignment="1" applyProtection="1">
      <alignment horizontal="center" vertical="center"/>
      <protection locked="0"/>
    </xf>
    <xf numFmtId="4" fontId="49" fillId="39" borderId="17" xfId="1555" applyNumberFormat="1" applyFont="1" applyFill="1" applyBorder="1" applyAlignment="1" applyProtection="1">
      <alignment horizontal="center" vertical="center"/>
      <protection locked="0"/>
    </xf>
    <xf numFmtId="4" fontId="49" fillId="44" borderId="14" xfId="1555" applyNumberFormat="1" applyFont="1" applyFill="1" applyBorder="1" applyAlignment="1" applyProtection="1">
      <alignment horizontal="right" vertical="center"/>
      <protection locked="0"/>
    </xf>
    <xf numFmtId="49" fontId="49" fillId="44" borderId="14" xfId="1555" applyNumberFormat="1" applyFont="1" applyFill="1" applyBorder="1" applyAlignment="1" applyProtection="1">
      <alignment horizontal="right" vertical="center"/>
      <protection locked="0"/>
    </xf>
    <xf numFmtId="4" fontId="51" fillId="44" borderId="14" xfId="1555" applyNumberFormat="1" applyFont="1" applyFill="1" applyBorder="1" applyAlignment="1" applyProtection="1">
      <alignment horizontal="right" vertical="center"/>
      <protection locked="0"/>
    </xf>
    <xf numFmtId="168" fontId="49" fillId="42" borderId="14" xfId="1555" applyNumberFormat="1" applyFont="1" applyFill="1" applyBorder="1" applyAlignment="1" applyProtection="1">
      <alignment horizontal="right" vertical="center"/>
    </xf>
    <xf numFmtId="0" fontId="21" fillId="0" borderId="0" xfId="1555" applyFont="1" applyFill="1" applyProtection="1">
      <protection locked="0"/>
    </xf>
    <xf numFmtId="0" fontId="57" fillId="0" borderId="0" xfId="1555" applyFont="1" applyFill="1" applyBorder="1" applyAlignment="1" applyProtection="1">
      <alignment horizontal="right" vertical="center" wrapText="1"/>
      <protection locked="0"/>
    </xf>
    <xf numFmtId="0" fontId="21" fillId="0" borderId="0" xfId="1555" applyFont="1" applyFill="1" applyAlignment="1" applyProtection="1">
      <alignment horizontal="center" vertical="center"/>
      <protection locked="0"/>
    </xf>
    <xf numFmtId="0" fontId="21" fillId="0" borderId="0" xfId="1555" applyFont="1" applyFill="1" applyAlignment="1" applyProtection="1">
      <alignment horizontal="center"/>
      <protection locked="0"/>
    </xf>
    <xf numFmtId="4" fontId="55" fillId="42" borderId="14" xfId="1555" applyNumberFormat="1" applyFont="1" applyFill="1" applyBorder="1" applyAlignment="1" applyProtection="1">
      <alignment horizontal="center" vertical="center"/>
    </xf>
    <xf numFmtId="4" fontId="55" fillId="42" borderId="14" xfId="1555" applyNumberFormat="1" applyFont="1" applyFill="1" applyBorder="1" applyAlignment="1" applyProtection="1">
      <alignment horizontal="right" vertical="center"/>
    </xf>
    <xf numFmtId="0" fontId="49" fillId="37" borderId="23" xfId="0" applyFont="1" applyFill="1" applyBorder="1" applyAlignment="1" applyProtection="1">
      <alignment horizontal="left" vertical="top" wrapText="1"/>
    </xf>
    <xf numFmtId="49" fontId="49" fillId="37" borderId="14" xfId="1555" applyNumberFormat="1" applyFont="1" applyFill="1" applyBorder="1" applyAlignment="1" applyProtection="1">
      <alignment horizontal="left" vertical="top" wrapText="1"/>
    </xf>
    <xf numFmtId="0" fontId="51" fillId="37" borderId="23" xfId="0" applyFont="1" applyFill="1" applyBorder="1" applyAlignment="1" applyProtection="1">
      <alignment horizontal="left" vertical="top" wrapText="1"/>
    </xf>
    <xf numFmtId="49" fontId="51" fillId="37" borderId="14" xfId="1555" applyNumberFormat="1" applyFont="1" applyFill="1" applyBorder="1" applyAlignment="1" applyProtection="1">
      <alignment horizontal="left" vertical="top" wrapText="1"/>
    </xf>
    <xf numFmtId="0" fontId="49" fillId="37" borderId="29" xfId="0" applyFont="1" applyFill="1" applyBorder="1" applyAlignment="1" applyProtection="1">
      <alignment horizontal="left" vertical="top" wrapText="1"/>
    </xf>
    <xf numFmtId="49" fontId="49" fillId="37" borderId="19" xfId="1555" applyNumberFormat="1" applyFont="1" applyFill="1" applyBorder="1" applyAlignment="1" applyProtection="1">
      <alignment horizontal="left" vertical="top" wrapText="1"/>
    </xf>
    <xf numFmtId="49" fontId="49" fillId="37" borderId="23" xfId="1555" applyNumberFormat="1" applyFont="1" applyFill="1" applyBorder="1" applyAlignment="1" applyProtection="1">
      <alignment horizontal="left" vertical="top" wrapText="1"/>
    </xf>
    <xf numFmtId="0" fontId="49" fillId="41" borderId="14" xfId="1555" applyNumberFormat="1" applyFont="1" applyFill="1" applyBorder="1" applyAlignment="1" applyProtection="1">
      <alignment horizontal="right" vertical="center"/>
      <protection locked="0"/>
    </xf>
    <xf numFmtId="0" fontId="17" fillId="0" borderId="26" xfId="1555" applyFont="1" applyFill="1" applyBorder="1" applyAlignment="1" applyProtection="1">
      <alignment horizontal="center" vertical="center"/>
      <protection locked="0"/>
    </xf>
    <xf numFmtId="4" fontId="17" fillId="37" borderId="14" xfId="1555" applyNumberFormat="1" applyFont="1" applyFill="1" applyBorder="1" applyAlignment="1" applyProtection="1">
      <alignment horizontal="right" vertical="center" wrapText="1"/>
    </xf>
    <xf numFmtId="4" fontId="17" fillId="44" borderId="14" xfId="1555" applyNumberFormat="1" applyFont="1" applyFill="1" applyBorder="1" applyAlignment="1" applyProtection="1">
      <alignment horizontal="right" vertical="center" wrapText="1"/>
      <protection locked="0"/>
    </xf>
    <xf numFmtId="0" fontId="57" fillId="0" borderId="15" xfId="1555" applyFont="1" applyFill="1" applyBorder="1" applyAlignment="1" applyProtection="1">
      <alignment horizontal="center" vertical="top" wrapText="1"/>
      <protection locked="0"/>
    </xf>
    <xf numFmtId="4" fontId="57" fillId="0" borderId="15" xfId="1555" applyNumberFormat="1" applyFont="1" applyFill="1" applyBorder="1" applyAlignment="1" applyProtection="1">
      <alignment horizontal="center" vertical="top" wrapText="1"/>
      <protection locked="0"/>
    </xf>
    <xf numFmtId="4" fontId="57" fillId="0" borderId="16" xfId="1555" applyNumberFormat="1" applyFont="1" applyFill="1" applyBorder="1" applyAlignment="1" applyProtection="1">
      <alignment horizontal="center" vertical="top" wrapText="1"/>
      <protection locked="0"/>
    </xf>
    <xf numFmtId="4" fontId="57" fillId="0" borderId="17" xfId="1555" applyNumberFormat="1" applyFont="1" applyFill="1" applyBorder="1" applyAlignment="1" applyProtection="1">
      <alignment horizontal="center" vertical="top" wrapText="1"/>
      <protection locked="0"/>
    </xf>
    <xf numFmtId="0" fontId="51" fillId="37" borderId="23" xfId="0" applyFont="1" applyFill="1" applyBorder="1" applyAlignment="1" applyProtection="1">
      <alignment vertical="top" wrapText="1"/>
    </xf>
    <xf numFmtId="4" fontId="47" fillId="37" borderId="19" xfId="1239" applyNumberFormat="1" applyFont="1" applyFill="1" applyBorder="1" applyAlignment="1" applyProtection="1">
      <alignment horizontal="right" vertical="center" wrapText="1"/>
    </xf>
    <xf numFmtId="4" fontId="47" fillId="37" borderId="26" xfId="1239" applyNumberFormat="1" applyFont="1" applyFill="1" applyBorder="1" applyAlignment="1" applyProtection="1">
      <alignment horizontal="right" vertical="center" wrapText="1"/>
    </xf>
    <xf numFmtId="49" fontId="23" fillId="37" borderId="23" xfId="1239" applyNumberFormat="1" applyFont="1" applyFill="1" applyBorder="1" applyAlignment="1" applyProtection="1">
      <alignment horizontal="center" vertical="center" wrapText="1"/>
    </xf>
    <xf numFmtId="49" fontId="17" fillId="46" borderId="14" xfId="1555" applyNumberFormat="1" applyFont="1" applyFill="1" applyBorder="1" applyAlignment="1" applyProtection="1">
      <alignment horizontal="center"/>
      <protection locked="0"/>
    </xf>
    <xf numFmtId="49" fontId="17" fillId="0" borderId="14" xfId="1555" applyNumberFormat="1" applyFont="1" applyFill="1" applyBorder="1" applyAlignment="1" applyProtection="1">
      <alignment horizontal="center"/>
      <protection locked="0"/>
    </xf>
    <xf numFmtId="49" fontId="17" fillId="44" borderId="26" xfId="1555" applyNumberFormat="1" applyFont="1" applyFill="1" applyBorder="1" applyAlignment="1" applyProtection="1">
      <alignment horizontal="center"/>
      <protection locked="0"/>
    </xf>
    <xf numFmtId="49" fontId="17" fillId="44" borderId="14" xfId="1555" applyNumberFormat="1" applyFont="1" applyFill="1" applyBorder="1" applyAlignment="1" applyProtection="1">
      <alignment horizontal="center"/>
      <protection locked="0"/>
    </xf>
    <xf numFmtId="49" fontId="17" fillId="0" borderId="27" xfId="1555" applyNumberFormat="1" applyFont="1" applyFill="1" applyBorder="1" applyAlignment="1" applyProtection="1">
      <alignment horizontal="center"/>
      <protection locked="0"/>
    </xf>
    <xf numFmtId="49" fontId="17" fillId="0" borderId="0" xfId="1555" applyNumberFormat="1" applyFont="1" applyFill="1" applyProtection="1">
      <protection locked="0"/>
    </xf>
    <xf numFmtId="4" fontId="49" fillId="39" borderId="19" xfId="1555" applyNumberFormat="1" applyFont="1" applyFill="1" applyBorder="1" applyAlignment="1" applyProtection="1">
      <alignment horizontal="right" vertical="center"/>
      <protection locked="0"/>
    </xf>
    <xf numFmtId="4" fontId="51" fillId="39" borderId="26" xfId="1555" applyNumberFormat="1" applyFont="1" applyFill="1" applyBorder="1" applyAlignment="1" applyProtection="1">
      <alignment horizontal="right" vertical="center"/>
      <protection locked="0"/>
    </xf>
    <xf numFmtId="0" fontId="49" fillId="0" borderId="23" xfId="0" applyFont="1" applyFill="1" applyBorder="1" applyAlignment="1" applyProtection="1">
      <alignment horizontal="left" vertical="top" wrapText="1"/>
    </xf>
    <xf numFmtId="49" fontId="49" fillId="0" borderId="14" xfId="1555" applyNumberFormat="1" applyFont="1" applyFill="1" applyBorder="1" applyAlignment="1" applyProtection="1">
      <alignment horizontal="left" vertical="center" wrapText="1"/>
      <protection locked="0"/>
    </xf>
    <xf numFmtId="49" fontId="49" fillId="0" borderId="14" xfId="1555" applyNumberFormat="1" applyFont="1" applyFill="1" applyBorder="1" applyAlignment="1" applyProtection="1">
      <alignment horizontal="right" vertical="center"/>
      <protection locked="0"/>
    </xf>
    <xf numFmtId="49" fontId="49" fillId="0" borderId="14" xfId="1555" applyNumberFormat="1" applyFont="1" applyFill="1" applyBorder="1" applyAlignment="1" applyProtection="1">
      <alignment horizontal="center" vertical="center" wrapText="1"/>
      <protection locked="0"/>
    </xf>
    <xf numFmtId="4" fontId="49" fillId="0" borderId="14" xfId="1555" applyNumberFormat="1" applyFont="1" applyFill="1" applyBorder="1" applyAlignment="1" applyProtection="1">
      <alignment horizontal="right" vertical="center"/>
      <protection locked="0"/>
    </xf>
    <xf numFmtId="4" fontId="49" fillId="0" borderId="27" xfId="1555" applyNumberFormat="1" applyFont="1" applyFill="1" applyBorder="1" applyAlignment="1" applyProtection="1">
      <alignment horizontal="right" vertical="center"/>
      <protection locked="0"/>
    </xf>
    <xf numFmtId="4" fontId="49" fillId="0" borderId="23" xfId="1555" applyNumberFormat="1" applyFont="1" applyFill="1" applyBorder="1" applyAlignment="1" applyProtection="1">
      <alignment horizontal="right" vertical="center"/>
      <protection locked="0"/>
    </xf>
    <xf numFmtId="0" fontId="49" fillId="0" borderId="23" xfId="1239" applyFont="1" applyFill="1" applyBorder="1" applyProtection="1">
      <protection locked="0"/>
    </xf>
    <xf numFmtId="0" fontId="49" fillId="0" borderId="0" xfId="1239" applyFont="1" applyFill="1" applyProtection="1">
      <protection locked="0"/>
    </xf>
    <xf numFmtId="0" fontId="17" fillId="0" borderId="19" xfId="1239" applyFont="1" applyFill="1" applyBorder="1" applyAlignment="1" applyProtection="1">
      <alignment horizontal="center" vertical="center"/>
      <protection locked="0"/>
    </xf>
    <xf numFmtId="0" fontId="46" fillId="40" borderId="0" xfId="0" applyFont="1" applyFill="1"/>
    <xf numFmtId="0" fontId="28" fillId="40" borderId="0" xfId="0" applyFont="1" applyFill="1"/>
    <xf numFmtId="0" fontId="61" fillId="40" borderId="0" xfId="1239" applyFont="1" applyFill="1" applyAlignment="1">
      <alignment horizontal="left"/>
    </xf>
    <xf numFmtId="0" fontId="46" fillId="0" borderId="0" xfId="0" applyFont="1" applyFill="1"/>
    <xf numFmtId="0" fontId="46" fillId="40" borderId="0" xfId="0" applyFont="1" applyFill="1" applyBorder="1" applyAlignment="1">
      <alignment horizontal="left"/>
    </xf>
    <xf numFmtId="0" fontId="62" fillId="40" borderId="0" xfId="0" applyFont="1" applyFill="1"/>
    <xf numFmtId="0" fontId="46" fillId="40" borderId="0" xfId="0" applyFont="1" applyFill="1" applyAlignment="1"/>
    <xf numFmtId="0" fontId="46" fillId="0" borderId="23" xfId="0" applyFont="1" applyFill="1" applyBorder="1" applyAlignment="1">
      <alignment horizontal="center" vertical="center" wrapText="1"/>
    </xf>
    <xf numFmtId="49" fontId="46" fillId="0" borderId="23" xfId="1239" applyNumberFormat="1" applyFont="1" applyFill="1" applyBorder="1" applyAlignment="1">
      <alignment horizontal="left" vertical="top" wrapText="1"/>
    </xf>
    <xf numFmtId="49" fontId="46" fillId="0" borderId="23" xfId="1239" applyNumberFormat="1" applyFont="1" applyFill="1" applyBorder="1" applyAlignment="1">
      <alignment horizontal="center" vertical="top" wrapText="1"/>
    </xf>
    <xf numFmtId="0" fontId="46" fillId="0" borderId="23" xfId="1239" applyNumberFormat="1" applyFont="1" applyFill="1" applyBorder="1" applyAlignment="1">
      <alignment horizontal="left" vertical="top" wrapText="1"/>
    </xf>
    <xf numFmtId="0" fontId="63" fillId="40" borderId="0" xfId="0" applyFont="1" applyFill="1"/>
    <xf numFmtId="0" fontId="46" fillId="0" borderId="23" xfId="0" applyFont="1" applyFill="1" applyBorder="1" applyAlignment="1">
      <alignment horizontal="center" vertical="top" wrapText="1"/>
    </xf>
    <xf numFmtId="14" fontId="46" fillId="0" borderId="23" xfId="0" applyNumberFormat="1" applyFont="1" applyFill="1" applyBorder="1" applyAlignment="1">
      <alignment horizontal="center" vertical="top" wrapText="1"/>
    </xf>
    <xf numFmtId="0" fontId="16" fillId="40" borderId="0" xfId="0" applyFont="1" applyFill="1" applyAlignment="1"/>
    <xf numFmtId="0" fontId="16" fillId="40" borderId="0" xfId="0" applyFont="1" applyFill="1"/>
    <xf numFmtId="0" fontId="64" fillId="40" borderId="0" xfId="0" applyFont="1" applyFill="1"/>
    <xf numFmtId="0" fontId="65" fillId="0" borderId="0" xfId="1555" applyFont="1"/>
    <xf numFmtId="0" fontId="64" fillId="0" borderId="0" xfId="0" applyFont="1"/>
    <xf numFmtId="0" fontId="64" fillId="0" borderId="0" xfId="1555" applyFont="1" applyFill="1" applyBorder="1" applyAlignment="1"/>
    <xf numFmtId="0" fontId="16" fillId="0" borderId="0" xfId="1239" applyFont="1" applyFill="1"/>
    <xf numFmtId="49" fontId="49" fillId="0" borderId="14" xfId="1555" applyNumberFormat="1" applyFont="1" applyFill="1" applyBorder="1" applyAlignment="1" applyProtection="1">
      <alignment horizontal="left" vertical="center" wrapText="1"/>
    </xf>
    <xf numFmtId="0" fontId="17" fillId="0" borderId="19" xfId="1555" applyFont="1" applyFill="1" applyBorder="1" applyAlignment="1" applyProtection="1">
      <alignment horizontal="center"/>
      <protection locked="0"/>
    </xf>
    <xf numFmtId="0" fontId="17" fillId="0" borderId="31" xfId="1555" applyFont="1" applyFill="1" applyBorder="1" applyAlignment="1" applyProtection="1">
      <alignment horizontal="center"/>
      <protection locked="0"/>
    </xf>
    <xf numFmtId="0" fontId="17" fillId="0" borderId="62" xfId="1555" applyFont="1" applyFill="1" applyBorder="1" applyAlignment="1" applyProtection="1">
      <alignment horizontal="center"/>
      <protection locked="0"/>
    </xf>
    <xf numFmtId="0" fontId="17" fillId="0" borderId="29" xfId="1555" applyFont="1" applyFill="1" applyBorder="1" applyAlignment="1" applyProtection="1">
      <alignment horizontal="center" vertical="center" wrapText="1"/>
      <protection locked="0"/>
    </xf>
    <xf numFmtId="0" fontId="17" fillId="0" borderId="63" xfId="1555" applyFont="1" applyFill="1" applyBorder="1" applyAlignment="1" applyProtection="1">
      <alignment horizontal="center"/>
      <protection locked="0"/>
    </xf>
    <xf numFmtId="49" fontId="17" fillId="0" borderId="55" xfId="1555" applyNumberFormat="1" applyFont="1" applyFill="1" applyBorder="1" applyAlignment="1" applyProtection="1">
      <alignment horizontal="center" vertical="center" wrapText="1"/>
      <protection locked="0"/>
    </xf>
    <xf numFmtId="4" fontId="46" fillId="42" borderId="48" xfId="1555" applyNumberFormat="1" applyFont="1" applyFill="1" applyBorder="1" applyAlignment="1" applyProtection="1">
      <alignment horizontal="right" wrapText="1"/>
    </xf>
    <xf numFmtId="4" fontId="46" fillId="42" borderId="65" xfId="1555" applyNumberFormat="1" applyFont="1" applyFill="1" applyBorder="1" applyAlignment="1" applyProtection="1">
      <alignment horizontal="right" wrapText="1"/>
    </xf>
    <xf numFmtId="4" fontId="46" fillId="42" borderId="67" xfId="1555" applyNumberFormat="1" applyFont="1" applyFill="1" applyBorder="1" applyAlignment="1" applyProtection="1">
      <alignment horizontal="right" wrapText="1"/>
    </xf>
    <xf numFmtId="49" fontId="17" fillId="0" borderId="71" xfId="1555" applyNumberFormat="1" applyFont="1" applyFill="1" applyBorder="1" applyAlignment="1" applyProtection="1">
      <alignment horizontal="center" vertical="center" wrapText="1"/>
      <protection locked="0"/>
    </xf>
    <xf numFmtId="49" fontId="17" fillId="46" borderId="26" xfId="1555" applyNumberFormat="1" applyFont="1" applyFill="1" applyBorder="1" applyAlignment="1" applyProtection="1">
      <alignment horizontal="center"/>
      <protection locked="0"/>
    </xf>
    <xf numFmtId="0" fontId="17" fillId="44" borderId="26" xfId="1555" applyFont="1" applyFill="1" applyBorder="1" applyAlignment="1" applyProtection="1">
      <alignment horizontal="center" vertical="center"/>
      <protection locked="0"/>
    </xf>
    <xf numFmtId="0" fontId="46" fillId="0" borderId="29" xfId="0" applyFont="1" applyFill="1" applyBorder="1" applyAlignment="1">
      <alignment horizontal="center" vertical="center"/>
    </xf>
    <xf numFmtId="0" fontId="46" fillId="0" borderId="29" xfId="0" applyFont="1" applyFill="1" applyBorder="1" applyAlignment="1">
      <alignment horizontal="center" vertical="center" wrapText="1"/>
    </xf>
    <xf numFmtId="0" fontId="46" fillId="0" borderId="23" xfId="0" applyFont="1" applyFill="1" applyBorder="1" applyAlignment="1">
      <alignment horizontal="left" vertical="top" wrapText="1"/>
    </xf>
    <xf numFmtId="0" fontId="22" fillId="37" borderId="77" xfId="1555" applyFont="1" applyFill="1" applyBorder="1" applyAlignment="1" applyProtection="1">
      <alignment horizontal="left" indent="1"/>
    </xf>
    <xf numFmtId="0" fontId="22" fillId="37" borderId="78" xfId="1555" applyFont="1" applyFill="1" applyBorder="1" applyProtection="1"/>
    <xf numFmtId="49" fontId="22" fillId="37" borderId="52" xfId="1239" applyNumberFormat="1" applyFont="1" applyFill="1" applyBorder="1" applyAlignment="1" applyProtection="1">
      <alignment horizontal="center" vertical="center" wrapText="1"/>
    </xf>
    <xf numFmtId="4" fontId="47" fillId="37" borderId="53" xfId="1239" applyNumberFormat="1" applyFont="1" applyFill="1" applyBorder="1" applyAlignment="1" applyProtection="1">
      <alignment horizontal="right" vertical="center" wrapText="1"/>
    </xf>
    <xf numFmtId="49" fontId="22" fillId="37" borderId="56" xfId="1239" applyNumberFormat="1" applyFont="1" applyFill="1" applyBorder="1" applyAlignment="1" applyProtection="1">
      <alignment horizontal="center" vertical="center" wrapText="1"/>
    </xf>
    <xf numFmtId="4" fontId="47" fillId="37" borderId="79" xfId="1239" applyNumberFormat="1" applyFont="1" applyFill="1" applyBorder="1" applyAlignment="1" applyProtection="1">
      <alignment horizontal="right" vertical="center" wrapText="1"/>
    </xf>
    <xf numFmtId="49" fontId="17" fillId="37" borderId="56" xfId="1239" applyNumberFormat="1" applyFont="1" applyFill="1" applyBorder="1" applyAlignment="1" applyProtection="1">
      <alignment horizontal="center" vertical="center" wrapText="1"/>
    </xf>
    <xf numFmtId="49" fontId="17" fillId="37" borderId="57" xfId="1239" applyNumberFormat="1" applyFont="1" applyFill="1" applyBorder="1" applyAlignment="1" applyProtection="1">
      <alignment horizontal="center" vertical="center" wrapText="1"/>
    </xf>
    <xf numFmtId="49" fontId="23" fillId="37" borderId="80" xfId="1239" applyNumberFormat="1" applyFont="1" applyFill="1" applyBorder="1" applyAlignment="1" applyProtection="1">
      <alignment horizontal="center" vertical="center" wrapText="1"/>
    </xf>
    <xf numFmtId="49" fontId="22" fillId="37" borderId="81" xfId="1239" applyNumberFormat="1" applyFont="1" applyFill="1" applyBorder="1" applyAlignment="1" applyProtection="1">
      <alignment horizontal="center" vertical="center" wrapText="1"/>
    </xf>
    <xf numFmtId="4" fontId="47" fillId="37" borderId="82" xfId="1239" applyNumberFormat="1" applyFont="1" applyFill="1" applyBorder="1" applyAlignment="1" applyProtection="1">
      <alignment horizontal="right" vertical="center" wrapText="1"/>
    </xf>
    <xf numFmtId="4" fontId="47" fillId="37" borderId="83" xfId="1239" applyNumberFormat="1" applyFont="1" applyFill="1" applyBorder="1" applyAlignment="1" applyProtection="1">
      <alignment horizontal="right" vertical="center" wrapText="1"/>
    </xf>
    <xf numFmtId="49" fontId="17" fillId="37" borderId="14" xfId="1555" applyNumberFormat="1" applyFont="1" applyFill="1" applyBorder="1" applyAlignment="1" applyProtection="1">
      <alignment horizontal="left" vertical="top" wrapText="1"/>
    </xf>
    <xf numFmtId="0" fontId="17" fillId="37" borderId="79" xfId="1555" applyFont="1" applyFill="1" applyBorder="1" applyAlignment="1" applyProtection="1">
      <alignment horizontal="center" vertical="center" wrapText="1"/>
    </xf>
    <xf numFmtId="49" fontId="25" fillId="37" borderId="85" xfId="1239" applyNumberFormat="1" applyFont="1" applyFill="1" applyBorder="1" applyAlignment="1" applyProtection="1">
      <alignment horizontal="center" vertical="center" wrapText="1"/>
    </xf>
    <xf numFmtId="49" fontId="22" fillId="37" borderId="86" xfId="1239" applyNumberFormat="1" applyFont="1" applyFill="1" applyBorder="1" applyAlignment="1" applyProtection="1">
      <alignment horizontal="left" vertical="center" wrapText="1" indent="2"/>
    </xf>
    <xf numFmtId="0" fontId="22" fillId="37" borderId="58" xfId="1519" applyFont="1" applyFill="1" applyBorder="1" applyProtection="1"/>
    <xf numFmtId="0" fontId="17" fillId="0" borderId="26" xfId="1239" applyFont="1" applyFill="1" applyBorder="1" applyAlignment="1" applyProtection="1">
      <alignment horizontal="center" vertical="center"/>
      <protection locked="0"/>
    </xf>
    <xf numFmtId="0" fontId="21" fillId="0" borderId="14" xfId="1239" applyFont="1" applyFill="1" applyBorder="1" applyAlignment="1" applyProtection="1">
      <alignment horizontal="right" vertical="center"/>
      <protection locked="0"/>
    </xf>
    <xf numFmtId="4" fontId="21" fillId="37" borderId="17" xfId="1239" applyNumberFormat="1" applyFont="1" applyFill="1" applyBorder="1" applyAlignment="1" applyProtection="1">
      <alignment horizontal="right" vertical="center"/>
    </xf>
    <xf numFmtId="4" fontId="21" fillId="37" borderId="14" xfId="1239" applyNumberFormat="1" applyFont="1" applyFill="1" applyBorder="1" applyAlignment="1" applyProtection="1">
      <alignment horizontal="right" vertical="center"/>
    </xf>
    <xf numFmtId="4" fontId="21" fillId="37" borderId="26" xfId="1239" applyNumberFormat="1" applyFont="1" applyFill="1" applyBorder="1" applyAlignment="1" applyProtection="1">
      <alignment horizontal="right" vertical="center"/>
    </xf>
    <xf numFmtId="4" fontId="21" fillId="40" borderId="14" xfId="1239" applyNumberFormat="1" applyFont="1" applyFill="1" applyBorder="1" applyAlignment="1" applyProtection="1">
      <alignment horizontal="right" vertical="center"/>
      <protection locked="0"/>
    </xf>
    <xf numFmtId="4" fontId="21" fillId="40" borderId="23" xfId="1239" applyNumberFormat="1" applyFont="1" applyFill="1" applyBorder="1" applyAlignment="1" applyProtection="1">
      <alignment horizontal="right" vertical="center"/>
      <protection locked="0"/>
    </xf>
    <xf numFmtId="4" fontId="21" fillId="37" borderId="23" xfId="1239" applyNumberFormat="1" applyFont="1" applyFill="1" applyBorder="1" applyAlignment="1" applyProtection="1">
      <alignment horizontal="right" vertical="center"/>
    </xf>
    <xf numFmtId="4" fontId="21" fillId="0" borderId="23" xfId="1239" applyNumberFormat="1" applyFont="1" applyFill="1" applyBorder="1" applyAlignment="1" applyProtection="1">
      <alignment horizontal="right" vertical="center"/>
      <protection locked="0"/>
    </xf>
    <xf numFmtId="49" fontId="21" fillId="0" borderId="27" xfId="1239" applyNumberFormat="1" applyFont="1" applyFill="1" applyBorder="1" applyAlignment="1" applyProtection="1">
      <alignment horizontal="right" vertical="center" wrapText="1"/>
      <protection locked="0"/>
    </xf>
    <xf numFmtId="49" fontId="21" fillId="0" borderId="23" xfId="1555" applyNumberFormat="1" applyFont="1" applyFill="1" applyBorder="1" applyAlignment="1" applyProtection="1">
      <alignment horizontal="right" vertical="center"/>
      <protection locked="0"/>
    </xf>
    <xf numFmtId="0" fontId="21" fillId="0" borderId="0" xfId="1239" applyFont="1" applyFill="1" applyAlignment="1" applyProtection="1">
      <alignment horizontal="right" vertical="center"/>
      <protection locked="0"/>
    </xf>
    <xf numFmtId="0" fontId="57" fillId="0" borderId="26" xfId="1555" applyFont="1" applyFill="1" applyBorder="1" applyAlignment="1" applyProtection="1">
      <alignment horizontal="right" vertical="center" wrapText="1"/>
      <protection locked="0"/>
    </xf>
    <xf numFmtId="0" fontId="19" fillId="0" borderId="36" xfId="1555" applyFont="1" applyFill="1" applyBorder="1" applyAlignment="1" applyProtection="1">
      <protection locked="0"/>
    </xf>
    <xf numFmtId="0" fontId="18" fillId="0" borderId="36" xfId="1555" applyFont="1" applyFill="1" applyBorder="1" applyAlignment="1" applyProtection="1">
      <protection locked="0"/>
    </xf>
    <xf numFmtId="0" fontId="19" fillId="0" borderId="36" xfId="1555" applyFont="1" applyFill="1" applyBorder="1" applyAlignment="1" applyProtection="1">
      <alignment horizontal="left" wrapText="1"/>
      <protection locked="0"/>
    </xf>
    <xf numFmtId="49" fontId="26" fillId="37" borderId="14" xfId="1555" applyNumberFormat="1" applyFont="1" applyFill="1" applyBorder="1" applyAlignment="1" applyProtection="1">
      <alignment horizontal="left" vertical="top" wrapText="1"/>
    </xf>
    <xf numFmtId="4" fontId="17" fillId="37" borderId="14" xfId="1555" applyNumberFormat="1" applyFont="1" applyFill="1" applyBorder="1" applyAlignment="1" applyProtection="1">
      <alignment horizontal="left" vertical="top" wrapText="1"/>
    </xf>
    <xf numFmtId="49" fontId="28" fillId="0" borderId="14" xfId="0" applyNumberFormat="1" applyFont="1" applyBorder="1" applyAlignment="1">
      <alignment vertical="top" wrapText="1"/>
    </xf>
    <xf numFmtId="49" fontId="54" fillId="0" borderId="0" xfId="1239" applyNumberFormat="1" applyFont="1" applyFill="1" applyBorder="1" applyAlignment="1">
      <alignment horizontal="left" vertical="center" wrapText="1"/>
    </xf>
    <xf numFmtId="4" fontId="55" fillId="0" borderId="23" xfId="0" applyNumberFormat="1" applyFont="1" applyFill="1" applyBorder="1" applyAlignment="1">
      <alignment horizontal="right" vertical="top"/>
    </xf>
    <xf numFmtId="0" fontId="17" fillId="0" borderId="0" xfId="0" applyFont="1" applyFill="1"/>
    <xf numFmtId="0" fontId="17" fillId="0" borderId="0" xfId="0" applyFont="1"/>
    <xf numFmtId="4" fontId="17" fillId="0" borderId="0" xfId="0" applyNumberFormat="1" applyFont="1"/>
    <xf numFmtId="0" fontId="57" fillId="0" borderId="23" xfId="0" quotePrefix="1" applyFont="1" applyBorder="1" applyAlignment="1">
      <alignment vertical="top" wrapText="1"/>
    </xf>
    <xf numFmtId="49" fontId="21" fillId="0" borderId="14" xfId="0" applyNumberFormat="1" applyFont="1" applyBorder="1" applyAlignment="1">
      <alignment vertical="top" wrapText="1"/>
    </xf>
    <xf numFmtId="0" fontId="57" fillId="0" borderId="23" xfId="0" applyFont="1" applyFill="1" applyBorder="1" applyAlignment="1">
      <alignment vertical="top" wrapText="1"/>
    </xf>
    <xf numFmtId="0" fontId="57" fillId="0" borderId="23" xfId="0" applyFont="1" applyBorder="1" applyAlignment="1">
      <alignment vertical="top" wrapText="1"/>
    </xf>
    <xf numFmtId="0" fontId="55" fillId="0" borderId="23" xfId="0" applyFont="1" applyFill="1" applyBorder="1" applyAlignment="1">
      <alignment vertical="top" wrapText="1"/>
    </xf>
    <xf numFmtId="0" fontId="55" fillId="0" borderId="0" xfId="0" applyFont="1" applyFill="1"/>
    <xf numFmtId="49" fontId="21" fillId="0" borderId="14" xfId="0" applyNumberFormat="1" applyFont="1" applyFill="1" applyBorder="1" applyAlignment="1">
      <alignment vertical="top" wrapText="1"/>
    </xf>
    <xf numFmtId="0" fontId="66" fillId="0" borderId="23" xfId="0" applyFont="1" applyFill="1" applyBorder="1" applyAlignment="1">
      <alignment vertical="top" wrapText="1"/>
    </xf>
    <xf numFmtId="0" fontId="21" fillId="0" borderId="23" xfId="0" applyFont="1" applyBorder="1" applyAlignment="1">
      <alignment vertical="top" wrapText="1"/>
    </xf>
    <xf numFmtId="0" fontId="57" fillId="0" borderId="23" xfId="0" applyFont="1" applyFill="1" applyBorder="1" applyAlignment="1">
      <alignment horizontal="left" vertical="top" wrapText="1"/>
    </xf>
    <xf numFmtId="0" fontId="21" fillId="0" borderId="14" xfId="0" applyFont="1" applyBorder="1" applyAlignment="1">
      <alignment vertical="top" wrapText="1"/>
    </xf>
    <xf numFmtId="0" fontId="57" fillId="0" borderId="23" xfId="0" applyFont="1" applyBorder="1" applyAlignment="1">
      <alignment horizontal="center" vertical="top" wrapText="1"/>
    </xf>
    <xf numFmtId="0" fontId="57" fillId="0" borderId="23" xfId="0" applyFont="1" applyBorder="1" applyAlignment="1">
      <alignment horizontal="left" vertical="top" wrapText="1"/>
    </xf>
    <xf numFmtId="49" fontId="55" fillId="0" borderId="14" xfId="0" applyNumberFormat="1" applyFont="1" applyFill="1" applyBorder="1" applyAlignment="1">
      <alignment vertical="top" wrapText="1"/>
    </xf>
    <xf numFmtId="0" fontId="56" fillId="0" borderId="23" xfId="0" applyFont="1" applyFill="1" applyBorder="1" applyAlignment="1">
      <alignment vertical="center"/>
    </xf>
    <xf numFmtId="0" fontId="56" fillId="0" borderId="0" xfId="0" applyFont="1" applyFill="1"/>
    <xf numFmtId="0" fontId="56" fillId="45" borderId="23" xfId="0" applyFont="1" applyFill="1" applyBorder="1" applyAlignment="1">
      <alignment vertical="center"/>
    </xf>
    <xf numFmtId="0" fontId="56" fillId="45" borderId="23" xfId="0" applyFont="1" applyFill="1" applyBorder="1"/>
    <xf numFmtId="4" fontId="56" fillId="0" borderId="23" xfId="0" applyNumberFormat="1" applyFont="1" applyFill="1" applyBorder="1" applyAlignment="1">
      <alignment horizontal="right" vertical="top"/>
    </xf>
    <xf numFmtId="4" fontId="56" fillId="45" borderId="23" xfId="0" applyNumberFormat="1" applyFont="1" applyFill="1" applyBorder="1" applyAlignment="1">
      <alignment horizontal="right" vertical="center"/>
    </xf>
    <xf numFmtId="4" fontId="57" fillId="37" borderId="17" xfId="1555" applyNumberFormat="1" applyFont="1" applyFill="1" applyBorder="1" applyAlignment="1" applyProtection="1">
      <alignment horizontal="right" vertical="top" wrapText="1"/>
    </xf>
    <xf numFmtId="49" fontId="0" fillId="0" borderId="14" xfId="0" applyNumberFormat="1" applyFont="1" applyFill="1" applyBorder="1" applyAlignment="1">
      <alignment vertical="top" wrapText="1"/>
    </xf>
    <xf numFmtId="49" fontId="0" fillId="0" borderId="14" xfId="0" applyNumberFormat="1" applyFont="1" applyBorder="1" applyAlignment="1">
      <alignment vertical="top" wrapText="1"/>
    </xf>
    <xf numFmtId="0" fontId="0" fillId="0" borderId="14" xfId="0" applyBorder="1" applyAlignment="1">
      <alignment vertical="top" wrapText="1"/>
    </xf>
    <xf numFmtId="0" fontId="0" fillId="0" borderId="14" xfId="0" applyFill="1" applyBorder="1" applyAlignment="1">
      <alignment vertical="top" wrapText="1"/>
    </xf>
    <xf numFmtId="0" fontId="28" fillId="0" borderId="14" xfId="0" applyFont="1" applyBorder="1" applyAlignment="1">
      <alignment vertical="top" wrapText="1"/>
    </xf>
    <xf numFmtId="0" fontId="28" fillId="0" borderId="14" xfId="0" applyFont="1" applyFill="1" applyBorder="1" applyAlignment="1">
      <alignment vertical="top" wrapText="1"/>
    </xf>
    <xf numFmtId="0" fontId="50" fillId="0" borderId="14" xfId="0" applyFont="1" applyFill="1" applyBorder="1" applyAlignment="1">
      <alignment vertical="top" wrapText="1"/>
    </xf>
    <xf numFmtId="0" fontId="0" fillId="0" borderId="23" xfId="0" applyBorder="1" applyAlignment="1">
      <alignment vertical="top" wrapText="1"/>
    </xf>
    <xf numFmtId="0" fontId="0" fillId="0" borderId="0" xfId="0" applyAlignment="1">
      <alignment vertical="top" wrapText="1"/>
    </xf>
    <xf numFmtId="0" fontId="28" fillId="0" borderId="0" xfId="0" applyFont="1"/>
    <xf numFmtId="0" fontId="68" fillId="47" borderId="14" xfId="0" applyFont="1" applyFill="1" applyBorder="1" applyAlignment="1">
      <alignment horizontal="center" vertical="center" wrapText="1"/>
    </xf>
    <xf numFmtId="0" fontId="0" fillId="0" borderId="0" xfId="0" applyAlignment="1">
      <alignment wrapText="1"/>
    </xf>
    <xf numFmtId="0" fontId="71" fillId="0" borderId="14" xfId="0" applyFont="1" applyBorder="1" applyAlignment="1">
      <alignment vertical="top" wrapText="1"/>
    </xf>
    <xf numFmtId="49" fontId="28" fillId="0" borderId="14" xfId="0" applyNumberFormat="1" applyFont="1" applyFill="1" applyBorder="1" applyAlignment="1">
      <alignment vertical="top" wrapText="1"/>
    </xf>
    <xf numFmtId="49" fontId="50" fillId="0" borderId="14" xfId="0" applyNumberFormat="1" applyFont="1" applyFill="1" applyBorder="1" applyAlignment="1">
      <alignment vertical="top" wrapText="1"/>
    </xf>
    <xf numFmtId="0" fontId="0" fillId="0" borderId="0" xfId="0" applyFill="1" applyAlignment="1">
      <alignment wrapText="1"/>
    </xf>
    <xf numFmtId="0" fontId="0" fillId="0" borderId="23" xfId="0" applyFill="1" applyBorder="1" applyAlignment="1">
      <alignment vertical="top" wrapText="1"/>
    </xf>
    <xf numFmtId="0" fontId="28" fillId="0" borderId="0" xfId="0" applyFont="1" applyFill="1" applyAlignment="1">
      <alignment vertical="top" wrapText="1"/>
    </xf>
    <xf numFmtId="0" fontId="72" fillId="0" borderId="14" xfId="0" applyFont="1" applyBorder="1" applyAlignment="1">
      <alignment vertical="top" wrapText="1"/>
    </xf>
    <xf numFmtId="0" fontId="0" fillId="0" borderId="14" xfId="0" applyFont="1" applyBorder="1" applyAlignment="1">
      <alignment vertical="top" wrapText="1"/>
    </xf>
    <xf numFmtId="49" fontId="53" fillId="0" borderId="29" xfId="0" applyNumberFormat="1" applyFont="1" applyFill="1" applyBorder="1" applyAlignment="1">
      <alignment horizontal="center" vertical="center"/>
    </xf>
    <xf numFmtId="49" fontId="53" fillId="0" borderId="45" xfId="0" applyNumberFormat="1" applyFont="1" applyFill="1" applyBorder="1" applyAlignment="1">
      <alignment horizontal="center" vertical="center"/>
    </xf>
    <xf numFmtId="4" fontId="55" fillId="44" borderId="23" xfId="0" applyNumberFormat="1" applyFont="1" applyFill="1" applyBorder="1" applyAlignment="1">
      <alignment horizontal="center" vertical="center" textRotation="90" wrapText="1"/>
    </xf>
    <xf numFmtId="4" fontId="55" fillId="44" borderId="23" xfId="0" applyNumberFormat="1" applyFont="1" applyFill="1" applyBorder="1" applyAlignment="1">
      <alignment horizontal="right" vertical="top"/>
    </xf>
    <xf numFmtId="4" fontId="56" fillId="44" borderId="23" xfId="0" applyNumberFormat="1" applyFont="1" applyFill="1" applyBorder="1" applyAlignment="1">
      <alignment horizontal="right" vertical="top"/>
    </xf>
    <xf numFmtId="4" fontId="49" fillId="39" borderId="14" xfId="1555" applyNumberFormat="1" applyFont="1" applyFill="1" applyBorder="1" applyAlignment="1" applyProtection="1">
      <alignment horizontal="center" vertical="center"/>
      <protection locked="0"/>
    </xf>
    <xf numFmtId="4" fontId="51" fillId="39" borderId="14" xfId="1555" applyNumberFormat="1" applyFont="1" applyFill="1" applyBorder="1" applyAlignment="1" applyProtection="1">
      <alignment horizontal="center" vertical="center"/>
      <protection locked="0"/>
    </xf>
    <xf numFmtId="0" fontId="51" fillId="39" borderId="0" xfId="1239" applyFont="1" applyFill="1" applyProtection="1">
      <protection locked="0"/>
    </xf>
    <xf numFmtId="0" fontId="0" fillId="0" borderId="14" xfId="0" applyFont="1" applyFill="1" applyBorder="1" applyAlignment="1">
      <alignment vertical="top" wrapText="1"/>
    </xf>
    <xf numFmtId="0" fontId="17" fillId="0" borderId="17" xfId="1555" applyFont="1" applyFill="1" applyBorder="1" applyAlignment="1" applyProtection="1">
      <alignment horizontal="center" vertical="center"/>
      <protection locked="0"/>
    </xf>
    <xf numFmtId="0" fontId="71" fillId="0" borderId="14" xfId="0" applyFont="1" applyFill="1" applyBorder="1" applyAlignment="1">
      <alignment vertical="top" wrapText="1"/>
    </xf>
    <xf numFmtId="14" fontId="71" fillId="0" borderId="14" xfId="0" applyNumberFormat="1" applyFont="1" applyFill="1" applyBorder="1" applyAlignment="1">
      <alignment vertical="top" wrapText="1"/>
    </xf>
    <xf numFmtId="0" fontId="28" fillId="0" borderId="0" xfId="0" applyFont="1" applyAlignment="1">
      <alignment vertical="top" wrapText="1"/>
    </xf>
    <xf numFmtId="0" fontId="21" fillId="0" borderId="23" xfId="0" applyFont="1" applyFill="1" applyBorder="1" applyAlignment="1">
      <alignment vertical="top" wrapText="1"/>
    </xf>
    <xf numFmtId="4" fontId="21" fillId="37" borderId="26" xfId="1239" applyNumberFormat="1" applyFont="1" applyFill="1" applyBorder="1" applyAlignment="1" applyProtection="1">
      <alignment horizontal="right" vertical="center"/>
      <protection locked="0"/>
    </xf>
    <xf numFmtId="0" fontId="25" fillId="0" borderId="27" xfId="1555" applyFont="1" applyFill="1" applyBorder="1" applyAlignment="1" applyProtection="1">
      <alignment horizontal="center" vertical="center" wrapText="1"/>
      <protection locked="0"/>
    </xf>
    <xf numFmtId="0" fontId="17" fillId="0" borderId="23" xfId="1555" applyFont="1" applyFill="1" applyBorder="1" applyAlignment="1" applyProtection="1">
      <alignment horizontal="center" vertical="center" wrapText="1"/>
      <protection locked="0"/>
    </xf>
    <xf numFmtId="0" fontId="25" fillId="37" borderId="23" xfId="0" applyFont="1" applyFill="1" applyBorder="1" applyAlignment="1" applyProtection="1">
      <alignment vertical="top" wrapText="1"/>
    </xf>
    <xf numFmtId="0" fontId="59" fillId="37" borderId="23" xfId="0" applyFont="1" applyFill="1" applyBorder="1" applyAlignment="1" applyProtection="1">
      <alignment vertical="top" wrapText="1"/>
    </xf>
    <xf numFmtId="4" fontId="21" fillId="37" borderId="14" xfId="1239" applyNumberFormat="1" applyFont="1" applyFill="1" applyBorder="1" applyAlignment="1" applyProtection="1">
      <alignment horizontal="right" vertical="center"/>
      <protection locked="0"/>
    </xf>
    <xf numFmtId="4" fontId="21" fillId="37" borderId="23" xfId="1239" applyNumberFormat="1" applyFont="1" applyFill="1" applyBorder="1" applyAlignment="1" applyProtection="1">
      <alignment horizontal="right" vertical="center"/>
      <protection locked="0"/>
    </xf>
    <xf numFmtId="4" fontId="21" fillId="0" borderId="23" xfId="1239" applyNumberFormat="1" applyFont="1" applyFill="1" applyBorder="1" applyAlignment="1" applyProtection="1">
      <alignment horizontal="right" vertical="center"/>
    </xf>
    <xf numFmtId="0" fontId="21" fillId="0" borderId="14" xfId="0" applyFont="1" applyFill="1" applyBorder="1" applyAlignment="1">
      <alignment vertical="top" wrapText="1"/>
    </xf>
    <xf numFmtId="0" fontId="0" fillId="0" borderId="19" xfId="0" applyBorder="1" applyAlignment="1">
      <alignment vertical="top" wrapText="1"/>
    </xf>
    <xf numFmtId="0" fontId="28" fillId="0" borderId="19" xfId="0" applyFont="1" applyBorder="1" applyAlignment="1">
      <alignment vertical="top" wrapText="1"/>
    </xf>
    <xf numFmtId="49" fontId="0" fillId="0" borderId="19" xfId="0" applyNumberFormat="1" applyFont="1" applyBorder="1" applyAlignment="1">
      <alignment vertical="top" wrapText="1"/>
    </xf>
    <xf numFmtId="0" fontId="0" fillId="0" borderId="19" xfId="0" applyFont="1" applyBorder="1" applyAlignment="1">
      <alignment vertical="top" wrapText="1"/>
    </xf>
    <xf numFmtId="0" fontId="73" fillId="0" borderId="19" xfId="0" applyFont="1" applyBorder="1" applyAlignment="1">
      <alignment vertical="top" wrapText="1"/>
    </xf>
    <xf numFmtId="14" fontId="28" fillId="0" borderId="19" xfId="0" applyNumberFormat="1" applyFont="1" applyBorder="1" applyAlignment="1">
      <alignment vertical="top" wrapText="1"/>
    </xf>
    <xf numFmtId="0" fontId="0" fillId="0" borderId="23" xfId="0" applyBorder="1"/>
    <xf numFmtId="0" fontId="28" fillId="0" borderId="23" xfId="0" applyFont="1" applyBorder="1" applyAlignment="1">
      <alignment vertical="top" wrapText="1"/>
    </xf>
    <xf numFmtId="0" fontId="0" fillId="0" borderId="23" xfId="0" applyBorder="1" applyAlignment="1">
      <alignment horizontal="left" vertical="top"/>
    </xf>
    <xf numFmtId="0" fontId="0" fillId="0" borderId="23" xfId="0" applyFont="1" applyBorder="1" applyAlignment="1">
      <alignment vertical="top" wrapText="1"/>
    </xf>
    <xf numFmtId="0" fontId="73" fillId="0" borderId="23" xfId="0" applyFont="1" applyFill="1" applyBorder="1" applyAlignment="1">
      <alignment vertical="top" wrapText="1"/>
    </xf>
    <xf numFmtId="0" fontId="28" fillId="0" borderId="23" xfId="0" applyFont="1" applyFill="1" applyBorder="1" applyAlignment="1">
      <alignment vertical="top" wrapText="1"/>
    </xf>
    <xf numFmtId="0" fontId="25" fillId="0" borderId="27" xfId="1555" applyFont="1" applyFill="1" applyBorder="1" applyAlignment="1" applyProtection="1">
      <alignment horizontal="center" vertical="center" wrapText="1"/>
      <protection locked="0"/>
    </xf>
    <xf numFmtId="0" fontId="17" fillId="0" borderId="23" xfId="1555" applyFont="1" applyFill="1" applyBorder="1" applyAlignment="1" applyProtection="1">
      <alignment horizontal="center"/>
      <protection locked="0"/>
    </xf>
    <xf numFmtId="49" fontId="54" fillId="0" borderId="0" xfId="1239" applyNumberFormat="1" applyFont="1" applyFill="1" applyBorder="1" applyAlignment="1">
      <alignment horizontal="left" vertical="center" wrapText="1"/>
    </xf>
    <xf numFmtId="0" fontId="19" fillId="0" borderId="0" xfId="1239" applyFont="1" applyBorder="1" applyAlignment="1">
      <alignment vertical="center"/>
    </xf>
    <xf numFmtId="0" fontId="20" fillId="0" borderId="0" xfId="1239" applyFont="1"/>
    <xf numFmtId="0" fontId="20" fillId="0" borderId="14" xfId="1555" applyFont="1" applyFill="1" applyBorder="1" applyAlignment="1">
      <alignment horizontal="center" vertical="center" wrapText="1"/>
    </xf>
    <xf numFmtId="0" fontId="21" fillId="0" borderId="0" xfId="1519" applyFont="1"/>
    <xf numFmtId="49" fontId="57" fillId="0" borderId="14" xfId="1239" applyNumberFormat="1" applyFont="1" applyFill="1" applyBorder="1" applyAlignment="1">
      <alignment horizontal="center" vertical="center" wrapText="1"/>
    </xf>
    <xf numFmtId="0" fontId="21" fillId="0" borderId="14" xfId="1519" applyFont="1" applyBorder="1" applyAlignment="1">
      <alignment horizontal="center"/>
    </xf>
    <xf numFmtId="49" fontId="52" fillId="0" borderId="14" xfId="1239" applyNumberFormat="1" applyFont="1" applyFill="1" applyBorder="1" applyAlignment="1">
      <alignment horizontal="center" vertical="center" wrapText="1"/>
    </xf>
    <xf numFmtId="0" fontId="18" fillId="0" borderId="14" xfId="1519" applyFont="1" applyBorder="1" applyAlignment="1">
      <alignment horizontal="center"/>
    </xf>
    <xf numFmtId="49" fontId="27" fillId="0" borderId="25" xfId="1239" applyNumberFormat="1" applyFont="1" applyFill="1" applyBorder="1" applyAlignment="1">
      <alignment horizontal="left" vertical="top" wrapText="1"/>
    </xf>
    <xf numFmtId="49" fontId="27" fillId="0" borderId="90" xfId="1239" applyNumberFormat="1" applyFont="1" applyFill="1" applyBorder="1" applyAlignment="1">
      <alignment horizontal="center" vertical="center" wrapText="1"/>
    </xf>
    <xf numFmtId="49" fontId="52" fillId="0" borderId="25" xfId="1239" applyNumberFormat="1" applyFont="1" applyFill="1" applyBorder="1" applyAlignment="1">
      <alignment horizontal="left" vertical="top" wrapText="1" indent="1"/>
    </xf>
    <xf numFmtId="49" fontId="27" fillId="0" borderId="93" xfId="1239" applyNumberFormat="1" applyFont="1" applyFill="1" applyBorder="1" applyAlignment="1">
      <alignment horizontal="center" vertical="center" wrapText="1"/>
    </xf>
    <xf numFmtId="49" fontId="52" fillId="0" borderId="25" xfId="1239" applyNumberFormat="1" applyFont="1" applyFill="1" applyBorder="1" applyAlignment="1">
      <alignment horizontal="left" vertical="top" wrapText="1" indent="3"/>
    </xf>
    <xf numFmtId="49" fontId="52" fillId="0" borderId="93" xfId="1239" applyNumberFormat="1" applyFont="1" applyFill="1" applyBorder="1" applyAlignment="1">
      <alignment horizontal="center" vertical="center" wrapText="1"/>
    </xf>
    <xf numFmtId="0" fontId="52" fillId="0" borderId="25" xfId="1555" applyFont="1" applyBorder="1" applyAlignment="1">
      <alignment horizontal="left" vertical="top" wrapText="1" indent="1"/>
    </xf>
    <xf numFmtId="49" fontId="27" fillId="0" borderId="25" xfId="1239" applyNumberFormat="1" applyFont="1" applyFill="1" applyBorder="1" applyAlignment="1">
      <alignment horizontal="left" vertical="top" wrapText="1" indent="2"/>
    </xf>
    <xf numFmtId="49" fontId="52" fillId="0" borderId="25" xfId="1239" applyNumberFormat="1" applyFont="1" applyFill="1" applyBorder="1" applyAlignment="1">
      <alignment horizontal="left" vertical="top" wrapText="1" indent="2"/>
    </xf>
    <xf numFmtId="0" fontId="27" fillId="0" borderId="25" xfId="1555" applyFont="1" applyBorder="1" applyAlignment="1">
      <alignment horizontal="left" vertical="top" indent="2"/>
    </xf>
    <xf numFmtId="0" fontId="27" fillId="0" borderId="25" xfId="1555" applyFont="1" applyBorder="1" applyAlignment="1">
      <alignment horizontal="left" vertical="top" wrapText="1" indent="2"/>
    </xf>
    <xf numFmtId="4" fontId="57" fillId="0" borderId="26" xfId="1555" applyNumberFormat="1" applyFont="1" applyBorder="1" applyAlignment="1">
      <alignment horizontal="right"/>
    </xf>
    <xf numFmtId="4" fontId="0" fillId="0" borderId="0" xfId="0" applyNumberFormat="1"/>
    <xf numFmtId="0" fontId="50" fillId="0" borderId="0" xfId="0" applyFont="1" applyFill="1"/>
    <xf numFmtId="0" fontId="25" fillId="48" borderId="23" xfId="0" quotePrefix="1" applyFont="1" applyFill="1" applyBorder="1" applyAlignment="1">
      <alignment vertical="top" wrapText="1"/>
    </xf>
    <xf numFmtId="0" fontId="25" fillId="0" borderId="23" xfId="0" applyFont="1" applyFill="1" applyBorder="1" applyAlignment="1">
      <alignment vertical="top" wrapText="1"/>
    </xf>
    <xf numFmtId="0" fontId="25" fillId="0" borderId="23" xfId="0" applyFont="1" applyBorder="1" applyAlignment="1">
      <alignment vertical="top" wrapText="1"/>
    </xf>
    <xf numFmtId="0" fontId="49" fillId="0" borderId="23" xfId="0" applyFont="1" applyFill="1" applyBorder="1" applyAlignment="1">
      <alignment vertical="top" wrapText="1"/>
    </xf>
    <xf numFmtId="0" fontId="0" fillId="48" borderId="14" xfId="0" applyFill="1" applyBorder="1" applyAlignment="1">
      <alignment vertical="top" wrapText="1"/>
    </xf>
    <xf numFmtId="0" fontId="54" fillId="0" borderId="0" xfId="0" applyFont="1" applyFill="1"/>
    <xf numFmtId="0" fontId="75" fillId="0" borderId="0" xfId="0" applyFont="1" applyFill="1"/>
    <xf numFmtId="4" fontId="55" fillId="44" borderId="35" xfId="0" applyNumberFormat="1" applyFont="1" applyFill="1" applyBorder="1" applyAlignment="1">
      <alignment horizontal="center" vertical="center" textRotation="90" wrapText="1"/>
    </xf>
    <xf numFmtId="4" fontId="55" fillId="0" borderId="23" xfId="0" applyNumberFormat="1" applyFont="1" applyFill="1" applyBorder="1" applyAlignment="1">
      <alignment vertical="center" wrapText="1"/>
    </xf>
    <xf numFmtId="4" fontId="46" fillId="39" borderId="14" xfId="1555" applyNumberFormat="1" applyFont="1" applyFill="1" applyBorder="1" applyAlignment="1" applyProtection="1">
      <alignment horizontal="right" vertical="center" wrapText="1"/>
      <protection locked="0"/>
    </xf>
    <xf numFmtId="49" fontId="17" fillId="39" borderId="14" xfId="1555" applyNumberFormat="1" applyFont="1" applyFill="1" applyBorder="1" applyAlignment="1" applyProtection="1">
      <alignment horizontal="left" vertical="top" wrapText="1"/>
    </xf>
    <xf numFmtId="4" fontId="17" fillId="41" borderId="14" xfId="1555" applyNumberFormat="1" applyFont="1" applyFill="1" applyBorder="1" applyAlignment="1" applyProtection="1">
      <alignment horizontal="right" vertical="center" wrapText="1"/>
      <protection locked="0"/>
    </xf>
    <xf numFmtId="0" fontId="17" fillId="0" borderId="47" xfId="1555" applyFont="1" applyFill="1" applyBorder="1" applyAlignment="1" applyProtection="1">
      <alignment horizontal="center"/>
      <protection locked="0"/>
    </xf>
    <xf numFmtId="0" fontId="67" fillId="0" borderId="0" xfId="0" applyFont="1" applyAlignment="1">
      <alignment horizontal="center"/>
    </xf>
    <xf numFmtId="0" fontId="67" fillId="0" borderId="0" xfId="0" applyFont="1"/>
    <xf numFmtId="0" fontId="68" fillId="0" borderId="0" xfId="0" applyFont="1" applyAlignment="1">
      <alignment horizontal="center"/>
    </xf>
    <xf numFmtId="0" fontId="68" fillId="0" borderId="0" xfId="0" applyFont="1"/>
    <xf numFmtId="0" fontId="69" fillId="0" borderId="18" xfId="0" applyFont="1" applyFill="1" applyBorder="1" applyAlignment="1">
      <alignment horizontal="center" vertical="center" wrapText="1"/>
    </xf>
    <xf numFmtId="49" fontId="19" fillId="0" borderId="0" xfId="1239" applyNumberFormat="1" applyFont="1" applyFill="1" applyBorder="1" applyAlignment="1" applyProtection="1">
      <alignment horizontal="center" vertical="center" wrapText="1"/>
      <protection locked="0"/>
    </xf>
    <xf numFmtId="0" fontId="17" fillId="0" borderId="28" xfId="1555" applyFont="1" applyFill="1" applyBorder="1" applyAlignment="1" applyProtection="1">
      <alignment horizontal="center" vertical="center" wrapText="1"/>
      <protection locked="0"/>
    </xf>
    <xf numFmtId="0" fontId="17" fillId="0" borderId="16" xfId="1555" applyFont="1" applyFill="1" applyBorder="1" applyAlignment="1" applyProtection="1">
      <alignment horizontal="center" vertical="center" wrapText="1"/>
      <protection locked="0"/>
    </xf>
    <xf numFmtId="0" fontId="17" fillId="0" borderId="15" xfId="1555" applyFont="1" applyFill="1" applyBorder="1" applyAlignment="1" applyProtection="1">
      <alignment horizontal="center" vertical="center" wrapText="1"/>
      <protection locked="0"/>
    </xf>
    <xf numFmtId="0" fontId="17" fillId="0" borderId="31" xfId="1555" applyFont="1" applyFill="1" applyBorder="1" applyAlignment="1" applyProtection="1">
      <alignment horizontal="center" vertical="center" wrapText="1"/>
      <protection locked="0"/>
    </xf>
    <xf numFmtId="0" fontId="17" fillId="0" borderId="0" xfId="1555" applyFont="1" applyFill="1" applyBorder="1" applyAlignment="1" applyProtection="1">
      <alignment horizontal="center" vertical="center" wrapText="1"/>
      <protection locked="0"/>
    </xf>
    <xf numFmtId="0" fontId="17" fillId="0" borderId="24" xfId="1555" applyFont="1" applyFill="1" applyBorder="1" applyAlignment="1" applyProtection="1">
      <alignment horizontal="center" vertical="center" wrapText="1"/>
      <protection locked="0"/>
    </xf>
    <xf numFmtId="0" fontId="17" fillId="0" borderId="18" xfId="1555" applyFont="1" applyFill="1" applyBorder="1" applyAlignment="1" applyProtection="1">
      <alignment horizontal="center" vertical="center" wrapText="1"/>
      <protection locked="0"/>
    </xf>
    <xf numFmtId="0" fontId="19" fillId="0" borderId="32" xfId="1555" applyFont="1" applyFill="1" applyBorder="1" applyAlignment="1" applyProtection="1">
      <alignment horizontal="left"/>
      <protection locked="0"/>
    </xf>
    <xf numFmtId="0" fontId="17" fillId="0" borderId="34" xfId="1555" applyFont="1" applyFill="1" applyBorder="1" applyAlignment="1" applyProtection="1">
      <alignment horizontal="center" vertical="center" wrapText="1"/>
      <protection locked="0"/>
    </xf>
    <xf numFmtId="0" fontId="22" fillId="0" borderId="19" xfId="1555" applyFont="1" applyFill="1" applyBorder="1" applyAlignment="1" applyProtection="1">
      <alignment horizontal="center" vertical="center"/>
      <protection locked="0"/>
    </xf>
    <xf numFmtId="0" fontId="22" fillId="0" borderId="33" xfId="1555" applyFont="1" applyFill="1" applyBorder="1" applyAlignment="1" applyProtection="1">
      <alignment horizontal="center" vertical="center"/>
      <protection locked="0"/>
    </xf>
    <xf numFmtId="0" fontId="22" fillId="0" borderId="26" xfId="1555" applyFont="1" applyFill="1" applyBorder="1" applyAlignment="1" applyProtection="1">
      <alignment horizontal="center" vertical="center"/>
      <protection locked="0"/>
    </xf>
    <xf numFmtId="49" fontId="17" fillId="0" borderId="48" xfId="1555" applyNumberFormat="1" applyFont="1" applyFill="1" applyBorder="1" applyAlignment="1" applyProtection="1">
      <alignment horizontal="center" vertical="center" wrapText="1"/>
      <protection locked="0"/>
    </xf>
    <xf numFmtId="49" fontId="17" fillId="0" borderId="49" xfId="1555" applyNumberFormat="1" applyFont="1" applyFill="1" applyBorder="1" applyAlignment="1" applyProtection="1">
      <alignment horizontal="center" vertical="center" wrapText="1"/>
      <protection locked="0"/>
    </xf>
    <xf numFmtId="49" fontId="17" fillId="0" borderId="50" xfId="1555" applyNumberFormat="1" applyFont="1" applyFill="1" applyBorder="1" applyAlignment="1" applyProtection="1">
      <alignment horizontal="center" vertical="center" wrapText="1"/>
      <protection locked="0"/>
    </xf>
    <xf numFmtId="0" fontId="17" fillId="0" borderId="49" xfId="1555" applyFont="1" applyFill="1" applyBorder="1" applyAlignment="1" applyProtection="1">
      <alignment horizontal="left" wrapText="1"/>
      <protection locked="0"/>
    </xf>
    <xf numFmtId="0" fontId="17" fillId="0" borderId="23" xfId="1555" applyFont="1" applyFill="1" applyBorder="1" applyAlignment="1" applyProtection="1">
      <alignment horizontal="left" vertical="center" wrapText="1"/>
      <protection locked="0"/>
    </xf>
    <xf numFmtId="0" fontId="22" fillId="0" borderId="69" xfId="1555" applyFont="1" applyFill="1" applyBorder="1" applyAlignment="1" applyProtection="1">
      <alignment horizontal="right" vertical="center" wrapText="1"/>
      <protection locked="0"/>
    </xf>
    <xf numFmtId="0" fontId="22" fillId="0" borderId="70" xfId="1555" applyFont="1" applyFill="1" applyBorder="1" applyAlignment="1" applyProtection="1">
      <alignment horizontal="right" vertical="center" wrapText="1"/>
      <protection locked="0"/>
    </xf>
    <xf numFmtId="0" fontId="17" fillId="0" borderId="64" xfId="1555" applyFont="1" applyFill="1" applyBorder="1" applyAlignment="1" applyProtection="1">
      <alignment horizontal="center" vertical="center" wrapText="1"/>
      <protection locked="0"/>
    </xf>
    <xf numFmtId="0" fontId="17" fillId="0" borderId="66" xfId="1555" applyFont="1" applyFill="1" applyBorder="1" applyAlignment="1" applyProtection="1">
      <alignment horizontal="center" vertical="center" wrapText="1"/>
      <protection locked="0"/>
    </xf>
    <xf numFmtId="0" fontId="17" fillId="0" borderId="68" xfId="1555" applyFont="1" applyFill="1" applyBorder="1" applyAlignment="1" applyProtection="1">
      <alignment horizontal="center" vertical="center" wrapText="1"/>
      <protection locked="0"/>
    </xf>
    <xf numFmtId="0" fontId="17" fillId="0" borderId="23" xfId="1555" applyFont="1" applyFill="1" applyBorder="1" applyAlignment="1" applyProtection="1">
      <alignment horizontal="left" wrapText="1"/>
      <protection locked="0"/>
    </xf>
    <xf numFmtId="0" fontId="18" fillId="0" borderId="0" xfId="1555" applyFont="1" applyFill="1" applyBorder="1" applyAlignment="1" applyProtection="1">
      <alignment horizontal="center" vertical="center" wrapText="1"/>
      <protection locked="0"/>
    </xf>
    <xf numFmtId="0" fontId="19" fillId="0" borderId="0" xfId="1555" applyFont="1" applyFill="1" applyBorder="1" applyAlignment="1" applyProtection="1">
      <alignment wrapText="1"/>
      <protection locked="0"/>
    </xf>
    <xf numFmtId="0" fontId="19" fillId="0" borderId="32" xfId="1555" applyFont="1" applyFill="1" applyBorder="1" applyAlignment="1" applyProtection="1">
      <alignment horizontal="left" wrapText="1"/>
      <protection locked="0"/>
    </xf>
    <xf numFmtId="0" fontId="19" fillId="0" borderId="36" xfId="1555" applyFont="1" applyFill="1" applyBorder="1" applyAlignment="1" applyProtection="1">
      <alignment horizontal="left"/>
      <protection locked="0"/>
    </xf>
    <xf numFmtId="0" fontId="20" fillId="0" borderId="0" xfId="1555" applyNumberFormat="1" applyFont="1" applyFill="1" applyBorder="1" applyAlignment="1" applyProtection="1">
      <alignment horizontal="center" vertical="center" wrapText="1"/>
      <protection locked="0"/>
    </xf>
    <xf numFmtId="49" fontId="19" fillId="0" borderId="0" xfId="1555" applyNumberFormat="1" applyFont="1" applyFill="1" applyBorder="1" applyAlignment="1" applyProtection="1">
      <alignment horizontal="center" vertical="center" wrapText="1"/>
      <protection locked="0"/>
    </xf>
    <xf numFmtId="0" fontId="19" fillId="0" borderId="36" xfId="1555" applyFont="1" applyFill="1" applyBorder="1" applyAlignment="1" applyProtection="1">
      <alignment wrapText="1"/>
      <protection locked="0"/>
    </xf>
    <xf numFmtId="0" fontId="25" fillId="37" borderId="52" xfId="1239" applyFont="1" applyFill="1" applyBorder="1" applyAlignment="1" applyProtection="1">
      <alignment horizontal="center" vertical="center" wrapText="1"/>
    </xf>
    <xf numFmtId="0" fontId="25" fillId="37" borderId="56" xfId="1239" applyFont="1" applyFill="1" applyBorder="1" applyAlignment="1" applyProtection="1">
      <alignment horizontal="center" vertical="center" wrapText="1"/>
    </xf>
    <xf numFmtId="0" fontId="25" fillId="37" borderId="53" xfId="1239" applyFont="1" applyFill="1" applyBorder="1" applyAlignment="1" applyProtection="1">
      <alignment horizontal="center" vertical="center" wrapText="1"/>
    </xf>
    <xf numFmtId="0" fontId="25" fillId="37" borderId="14" xfId="1239" applyFont="1" applyFill="1" applyBorder="1" applyAlignment="1" applyProtection="1">
      <alignment horizontal="center" vertical="center" wrapText="1"/>
    </xf>
    <xf numFmtId="0" fontId="25" fillId="37" borderId="54" xfId="1239" applyFont="1" applyFill="1" applyBorder="1" applyAlignment="1" applyProtection="1">
      <alignment horizontal="center" vertical="center" wrapText="1"/>
    </xf>
    <xf numFmtId="0" fontId="25" fillId="37" borderId="55" xfId="1239" applyFont="1" applyFill="1" applyBorder="1" applyAlignment="1" applyProtection="1">
      <alignment horizontal="center" vertical="center" wrapText="1"/>
    </xf>
    <xf numFmtId="0" fontId="25" fillId="37" borderId="84" xfId="1239" applyFont="1" applyFill="1" applyBorder="1" applyAlignment="1" applyProtection="1">
      <alignment horizontal="center" vertical="center" wrapText="1"/>
    </xf>
    <xf numFmtId="0" fontId="19" fillId="36" borderId="0" xfId="1239" applyFont="1" applyFill="1" applyBorder="1" applyAlignment="1" applyProtection="1">
      <alignment horizontal="left" vertical="top" wrapText="1"/>
    </xf>
    <xf numFmtId="0" fontId="25" fillId="0" borderId="14" xfId="1555" applyFont="1" applyFill="1" applyBorder="1" applyAlignment="1" applyProtection="1">
      <alignment horizontal="center" vertical="center" textRotation="90" wrapText="1"/>
      <protection locked="0"/>
    </xf>
    <xf numFmtId="0" fontId="25" fillId="0" borderId="26" xfId="1555" applyFont="1" applyFill="1" applyBorder="1" applyAlignment="1" applyProtection="1">
      <alignment horizontal="center" vertical="center" wrapText="1"/>
      <protection locked="0"/>
    </xf>
    <xf numFmtId="0" fontId="25" fillId="0" borderId="24" xfId="1555" applyFont="1" applyFill="1" applyBorder="1" applyAlignment="1" applyProtection="1">
      <alignment horizontal="center" vertical="center" wrapText="1"/>
      <protection locked="0"/>
    </xf>
    <xf numFmtId="0" fontId="25" fillId="0" borderId="18" xfId="1555" applyFont="1" applyFill="1" applyBorder="1" applyAlignment="1" applyProtection="1">
      <alignment horizontal="center" vertical="center" wrapText="1"/>
      <protection locked="0"/>
    </xf>
    <xf numFmtId="0" fontId="25" fillId="44" borderId="38" xfId="1555" applyFont="1" applyFill="1" applyBorder="1" applyAlignment="1" applyProtection="1">
      <alignment horizontal="center" vertical="center" wrapText="1"/>
      <protection locked="0"/>
    </xf>
    <xf numFmtId="0" fontId="25" fillId="44" borderId="43" xfId="1555" applyFont="1" applyFill="1" applyBorder="1" applyAlignment="1" applyProtection="1">
      <alignment horizontal="center" vertical="center" wrapText="1"/>
      <protection locked="0"/>
    </xf>
    <xf numFmtId="0" fontId="25" fillId="41" borderId="33" xfId="1555" applyFont="1" applyFill="1" applyBorder="1" applyAlignment="1" applyProtection="1">
      <alignment horizontal="center" vertical="center" textRotation="90" wrapText="1"/>
      <protection locked="0"/>
    </xf>
    <xf numFmtId="0" fontId="25" fillId="41" borderId="26" xfId="1555" applyFont="1" applyFill="1" applyBorder="1" applyAlignment="1" applyProtection="1">
      <alignment horizontal="center" vertical="center" textRotation="90" wrapText="1"/>
      <protection locked="0"/>
    </xf>
    <xf numFmtId="0" fontId="25" fillId="0" borderId="59" xfId="1555" applyFont="1" applyFill="1" applyBorder="1" applyAlignment="1" applyProtection="1">
      <alignment horizontal="center" vertical="center" textRotation="90" wrapText="1"/>
      <protection locked="0"/>
    </xf>
    <xf numFmtId="0" fontId="17" fillId="0" borderId="14" xfId="1555" applyFont="1" applyFill="1" applyBorder="1" applyAlignment="1" applyProtection="1">
      <alignment horizontal="center" vertical="center" wrapText="1"/>
      <protection locked="0"/>
    </xf>
    <xf numFmtId="0" fontId="25" fillId="0" borderId="14" xfId="1555" applyFont="1" applyFill="1" applyBorder="1" applyAlignment="1" applyProtection="1">
      <alignment horizontal="center" vertical="center" wrapText="1"/>
      <protection locked="0"/>
    </xf>
    <xf numFmtId="0" fontId="17" fillId="0" borderId="14" xfId="1555" applyFont="1" applyFill="1" applyBorder="1" applyAlignment="1" applyProtection="1">
      <alignment horizontal="center" vertical="center" textRotation="90" wrapText="1"/>
      <protection locked="0"/>
    </xf>
    <xf numFmtId="0" fontId="57" fillId="0" borderId="15" xfId="1555" applyFont="1" applyFill="1" applyBorder="1" applyAlignment="1" applyProtection="1">
      <alignment horizontal="right" vertical="center" wrapText="1"/>
      <protection locked="0"/>
    </xf>
    <xf numFmtId="4" fontId="58" fillId="0" borderId="15" xfId="1555" applyNumberFormat="1" applyFont="1" applyFill="1" applyBorder="1" applyAlignment="1" applyProtection="1">
      <alignment horizontal="right" vertical="top" wrapText="1"/>
      <protection locked="0"/>
    </xf>
    <xf numFmtId="0" fontId="25" fillId="0" borderId="27" xfId="1555" applyFont="1" applyFill="1" applyBorder="1" applyAlignment="1" applyProtection="1">
      <alignment horizontal="center" vertical="center" wrapText="1"/>
      <protection locked="0"/>
    </xf>
    <xf numFmtId="0" fontId="25" fillId="0" borderId="33" xfId="1555" applyFont="1" applyFill="1" applyBorder="1" applyAlignment="1" applyProtection="1">
      <alignment horizontal="center" vertical="center" wrapText="1"/>
      <protection locked="0"/>
    </xf>
    <xf numFmtId="0" fontId="25" fillId="0" borderId="31" xfId="1555" applyFont="1" applyFill="1" applyBorder="1" applyAlignment="1" applyProtection="1">
      <alignment horizontal="center" vertical="center" wrapText="1"/>
      <protection locked="0"/>
    </xf>
    <xf numFmtId="0" fontId="25" fillId="0" borderId="37" xfId="1555" applyFont="1" applyFill="1" applyBorder="1" applyAlignment="1" applyProtection="1">
      <alignment horizontal="center" vertical="center" wrapText="1"/>
      <protection locked="0"/>
    </xf>
    <xf numFmtId="0" fontId="25" fillId="0" borderId="17" xfId="1555" applyFont="1" applyFill="1" applyBorder="1" applyAlignment="1" applyProtection="1">
      <alignment horizontal="center" vertical="center" wrapText="1"/>
      <protection locked="0"/>
    </xf>
    <xf numFmtId="0" fontId="25" fillId="44" borderId="33" xfId="1555" applyFont="1" applyFill="1" applyBorder="1" applyAlignment="1" applyProtection="1">
      <alignment horizontal="center" vertical="center" wrapText="1"/>
      <protection locked="0"/>
    </xf>
    <xf numFmtId="0" fontId="25" fillId="44" borderId="26" xfId="1555" applyFont="1" applyFill="1" applyBorder="1" applyAlignment="1" applyProtection="1">
      <alignment horizontal="center" vertical="center" wrapText="1"/>
      <protection locked="0"/>
    </xf>
    <xf numFmtId="0" fontId="17" fillId="41" borderId="19" xfId="1555" applyFont="1" applyFill="1" applyBorder="1" applyAlignment="1" applyProtection="1">
      <alignment horizontal="center" vertical="center" textRotation="90" wrapText="1"/>
      <protection locked="0"/>
    </xf>
    <xf numFmtId="0" fontId="17" fillId="41" borderId="33" xfId="1555" applyFont="1" applyFill="1" applyBorder="1" applyAlignment="1" applyProtection="1">
      <alignment horizontal="center" vertical="center" textRotation="90" wrapText="1"/>
      <protection locked="0"/>
    </xf>
    <xf numFmtId="0" fontId="17" fillId="41" borderId="26" xfId="1555" applyFont="1" applyFill="1" applyBorder="1" applyAlignment="1" applyProtection="1">
      <alignment horizontal="center" vertical="center" textRotation="90" wrapText="1"/>
      <protection locked="0"/>
    </xf>
    <xf numFmtId="0" fontId="25" fillId="41" borderId="19" xfId="1555" applyFont="1" applyFill="1" applyBorder="1" applyAlignment="1" applyProtection="1">
      <alignment horizontal="center" vertical="center" textRotation="90" wrapText="1"/>
      <protection locked="0"/>
    </xf>
    <xf numFmtId="0" fontId="25" fillId="41" borderId="31" xfId="1555" applyFont="1" applyFill="1" applyBorder="1" applyAlignment="1" applyProtection="1">
      <alignment horizontal="center" vertical="center" textRotation="90" wrapText="1"/>
      <protection locked="0"/>
    </xf>
    <xf numFmtId="0" fontId="17" fillId="0" borderId="34" xfId="1555" applyFont="1" applyFill="1" applyBorder="1" applyAlignment="1" applyProtection="1">
      <alignment horizontal="center"/>
      <protection locked="0"/>
    </xf>
    <xf numFmtId="0" fontId="17" fillId="0" borderId="36" xfId="1555" applyFont="1" applyFill="1" applyBorder="1" applyAlignment="1" applyProtection="1">
      <alignment horizontal="center"/>
      <protection locked="0"/>
    </xf>
    <xf numFmtId="0" fontId="17" fillId="0" borderId="35" xfId="1555" applyFont="1" applyFill="1" applyBorder="1" applyAlignment="1" applyProtection="1">
      <alignment horizontal="center"/>
      <protection locked="0"/>
    </xf>
    <xf numFmtId="0" fontId="17" fillId="0" borderId="19" xfId="1555" applyFont="1" applyFill="1" applyBorder="1" applyAlignment="1" applyProtection="1">
      <alignment horizontal="center"/>
      <protection locked="0"/>
    </xf>
    <xf numFmtId="0" fontId="17" fillId="0" borderId="28" xfId="1555" applyFont="1" applyFill="1" applyBorder="1" applyAlignment="1" applyProtection="1">
      <alignment horizontal="center"/>
      <protection locked="0"/>
    </xf>
    <xf numFmtId="0" fontId="17" fillId="0" borderId="14" xfId="1555" applyFont="1" applyFill="1" applyBorder="1" applyAlignment="1" applyProtection="1">
      <alignment horizontal="center"/>
      <protection locked="0"/>
    </xf>
    <xf numFmtId="0" fontId="17" fillId="0" borderId="27" xfId="1555" applyFont="1" applyFill="1" applyBorder="1" applyAlignment="1" applyProtection="1">
      <alignment horizontal="center"/>
      <protection locked="0"/>
    </xf>
    <xf numFmtId="0" fontId="25" fillId="0" borderId="60" xfId="1555" applyFont="1" applyFill="1" applyBorder="1" applyAlignment="1" applyProtection="1">
      <alignment horizontal="center" vertical="center" textRotation="90" wrapText="1"/>
      <protection locked="0"/>
    </xf>
    <xf numFmtId="0" fontId="25" fillId="0" borderId="72" xfId="1555" applyFont="1" applyFill="1" applyBorder="1" applyAlignment="1" applyProtection="1">
      <alignment horizontal="center" vertical="center" textRotation="90" wrapText="1"/>
      <protection locked="0"/>
    </xf>
    <xf numFmtId="0" fontId="25" fillId="0" borderId="74" xfId="1555" applyFont="1" applyFill="1" applyBorder="1" applyAlignment="1" applyProtection="1">
      <alignment horizontal="center" vertical="center" textRotation="90" wrapText="1"/>
      <protection locked="0"/>
    </xf>
    <xf numFmtId="0" fontId="17" fillId="0" borderId="23" xfId="1555" applyFont="1" applyFill="1" applyBorder="1" applyAlignment="1" applyProtection="1">
      <alignment horizontal="center"/>
      <protection locked="0"/>
    </xf>
    <xf numFmtId="0" fontId="25" fillId="0" borderId="59" xfId="1555" applyFont="1" applyFill="1" applyBorder="1" applyAlignment="1" applyProtection="1">
      <alignment horizontal="center" vertical="center" wrapText="1"/>
      <protection locked="0"/>
    </xf>
    <xf numFmtId="0" fontId="25" fillId="0" borderId="61" xfId="1555" applyFont="1" applyFill="1" applyBorder="1" applyAlignment="1" applyProtection="1">
      <alignment horizontal="center" vertical="center" wrapText="1"/>
      <protection locked="0"/>
    </xf>
    <xf numFmtId="0" fontId="25" fillId="0" borderId="73" xfId="1555" applyFont="1" applyFill="1" applyBorder="1" applyAlignment="1" applyProtection="1">
      <alignment horizontal="center" vertical="center" wrapText="1"/>
      <protection locked="0"/>
    </xf>
    <xf numFmtId="0" fontId="25" fillId="0" borderId="76" xfId="1555" applyFont="1" applyFill="1" applyBorder="1" applyAlignment="1" applyProtection="1">
      <alignment horizontal="center" vertical="center" wrapText="1"/>
      <protection locked="0"/>
    </xf>
    <xf numFmtId="0" fontId="25" fillId="41" borderId="39" xfId="1555" applyFont="1" applyFill="1" applyBorder="1" applyAlignment="1" applyProtection="1">
      <alignment horizontal="center" vertical="center" textRotation="90" wrapText="1"/>
      <protection locked="0"/>
    </xf>
    <xf numFmtId="0" fontId="25" fillId="44" borderId="14" xfId="1555" applyFont="1" applyFill="1" applyBorder="1" applyAlignment="1" applyProtection="1">
      <alignment horizontal="center" vertical="center" wrapText="1"/>
      <protection locked="0"/>
    </xf>
    <xf numFmtId="0" fontId="25" fillId="44" borderId="59" xfId="1555" applyFont="1" applyFill="1" applyBorder="1" applyAlignment="1" applyProtection="1">
      <alignment horizontal="center" vertical="center" wrapText="1"/>
      <protection locked="0"/>
    </xf>
    <xf numFmtId="0" fontId="25" fillId="41" borderId="40" xfId="1555" applyFont="1" applyFill="1" applyBorder="1" applyAlignment="1" applyProtection="1">
      <alignment horizontal="center" vertical="center" textRotation="90" wrapText="1"/>
      <protection locked="0"/>
    </xf>
    <xf numFmtId="4" fontId="17" fillId="0" borderId="14" xfId="1555" applyNumberFormat="1" applyFont="1" applyFill="1" applyBorder="1" applyAlignment="1" applyProtection="1">
      <alignment horizontal="center" vertical="center" wrapText="1"/>
      <protection locked="0"/>
    </xf>
    <xf numFmtId="0" fontId="17" fillId="0" borderId="27" xfId="1555" applyFont="1" applyFill="1" applyBorder="1" applyAlignment="1" applyProtection="1">
      <alignment horizontal="center" vertical="center" wrapText="1"/>
      <protection locked="0"/>
    </xf>
    <xf numFmtId="0" fontId="25" fillId="0" borderId="23" xfId="1555" applyFont="1" applyFill="1" applyBorder="1" applyAlignment="1" applyProtection="1">
      <alignment horizontal="center" vertical="center" wrapText="1"/>
      <protection locked="0"/>
    </xf>
    <xf numFmtId="0" fontId="25" fillId="0" borderId="30" xfId="1555" applyFont="1" applyFill="1" applyBorder="1" applyAlignment="1" applyProtection="1">
      <alignment horizontal="center" vertical="center" wrapText="1"/>
      <protection locked="0"/>
    </xf>
    <xf numFmtId="0" fontId="25" fillId="0" borderId="75" xfId="1555" applyFont="1" applyFill="1" applyBorder="1" applyAlignment="1" applyProtection="1">
      <alignment horizontal="center" vertical="center" wrapText="1"/>
      <protection locked="0"/>
    </xf>
    <xf numFmtId="0" fontId="25" fillId="44" borderId="23" xfId="1555" applyFont="1" applyFill="1" applyBorder="1" applyAlignment="1" applyProtection="1">
      <alignment horizontal="center" vertical="center" wrapText="1"/>
      <protection locked="0"/>
    </xf>
    <xf numFmtId="0" fontId="17" fillId="0" borderId="23" xfId="1555" applyFont="1" applyFill="1" applyBorder="1" applyAlignment="1" applyProtection="1">
      <alignment horizontal="center" vertical="center" wrapText="1"/>
      <protection locked="0"/>
    </xf>
    <xf numFmtId="0" fontId="17" fillId="0" borderId="17" xfId="1555" applyFont="1" applyFill="1" applyBorder="1" applyAlignment="1" applyProtection="1">
      <alignment horizontal="center" vertical="center" wrapText="1"/>
      <protection locked="0"/>
    </xf>
    <xf numFmtId="0" fontId="17" fillId="0" borderId="19" xfId="1555" applyFont="1" applyFill="1" applyBorder="1" applyAlignment="1" applyProtection="1">
      <alignment horizontal="center" vertical="center" wrapText="1"/>
      <protection locked="0"/>
    </xf>
    <xf numFmtId="0" fontId="17" fillId="0" borderId="33" xfId="1555" applyFont="1" applyFill="1" applyBorder="1" applyAlignment="1" applyProtection="1">
      <alignment horizontal="center" vertical="center" wrapText="1"/>
      <protection locked="0"/>
    </xf>
    <xf numFmtId="0" fontId="17" fillId="0" borderId="26" xfId="1555" applyFont="1" applyFill="1" applyBorder="1" applyAlignment="1" applyProtection="1">
      <alignment horizontal="center" vertical="center" wrapText="1"/>
      <protection locked="0"/>
    </xf>
    <xf numFmtId="0" fontId="19" fillId="0" borderId="0" xfId="1239" applyFont="1" applyFill="1" applyBorder="1" applyAlignment="1" applyProtection="1">
      <alignment horizontal="left" vertical="top" wrapText="1"/>
      <protection locked="0"/>
    </xf>
    <xf numFmtId="0" fontId="17" fillId="0" borderId="23" xfId="1239" applyFont="1" applyFill="1" applyBorder="1" applyAlignment="1" applyProtection="1">
      <alignment horizontal="center" vertical="center" wrapText="1"/>
      <protection locked="0"/>
    </xf>
    <xf numFmtId="0" fontId="17" fillId="0" borderId="29" xfId="1239" applyFont="1" applyFill="1" applyBorder="1" applyAlignment="1" applyProtection="1">
      <alignment horizontal="center" vertical="center" wrapText="1"/>
      <protection locked="0"/>
    </xf>
    <xf numFmtId="0" fontId="17" fillId="0" borderId="23" xfId="1239" applyFont="1" applyFill="1" applyBorder="1" applyAlignment="1" applyProtection="1">
      <alignment horizontal="center" vertical="center"/>
      <protection locked="0"/>
    </xf>
    <xf numFmtId="49" fontId="17" fillId="0" borderId="26" xfId="1239" applyNumberFormat="1" applyFont="1" applyFill="1" applyBorder="1" applyAlignment="1" applyProtection="1">
      <alignment horizontal="center" vertical="center" wrapText="1"/>
      <protection locked="0"/>
    </xf>
    <xf numFmtId="49" fontId="17" fillId="0" borderId="14" xfId="1239" applyNumberFormat="1" applyFont="1" applyFill="1" applyBorder="1" applyAlignment="1" applyProtection="1">
      <alignment horizontal="center" vertical="center" wrapText="1"/>
      <protection locked="0"/>
    </xf>
    <xf numFmtId="49" fontId="17" fillId="0" borderId="24" xfId="1239" applyNumberFormat="1" applyFont="1" applyFill="1" applyBorder="1" applyAlignment="1" applyProtection="1">
      <alignment horizontal="center" vertical="center" wrapText="1"/>
      <protection locked="0"/>
    </xf>
    <xf numFmtId="49" fontId="17" fillId="0" borderId="23" xfId="1239" applyNumberFormat="1" applyFont="1" applyFill="1" applyBorder="1" applyAlignment="1" applyProtection="1">
      <alignment horizontal="center" vertical="center" wrapText="1"/>
      <protection locked="0"/>
    </xf>
    <xf numFmtId="49" fontId="17" fillId="0" borderId="27" xfId="1239" applyNumberFormat="1" applyFont="1" applyFill="1" applyBorder="1" applyAlignment="1" applyProtection="1">
      <alignment horizontal="center" vertical="center" wrapText="1"/>
      <protection locked="0"/>
    </xf>
    <xf numFmtId="0" fontId="17" fillId="0" borderId="0" xfId="1239" applyFont="1" applyFill="1" applyAlignment="1" applyProtection="1">
      <alignment horizontal="left" vertical="center" wrapText="1"/>
      <protection locked="0"/>
    </xf>
    <xf numFmtId="0" fontId="17" fillId="0" borderId="14" xfId="1239" applyFont="1" applyFill="1" applyBorder="1" applyAlignment="1" applyProtection="1">
      <alignment horizontal="center" vertical="center" wrapText="1"/>
      <protection locked="0"/>
    </xf>
    <xf numFmtId="0" fontId="17" fillId="0" borderId="27" xfId="1239" applyFont="1" applyFill="1" applyBorder="1" applyAlignment="1" applyProtection="1">
      <alignment horizontal="center" vertical="center" wrapText="1"/>
      <protection locked="0"/>
    </xf>
    <xf numFmtId="0" fontId="17" fillId="0" borderId="0" xfId="1239" applyFont="1" applyFill="1" applyAlignment="1" applyProtection="1">
      <alignment horizontal="left" vertical="center"/>
      <protection locked="0"/>
    </xf>
    <xf numFmtId="0" fontId="17" fillId="0" borderId="0" xfId="1239" applyFont="1" applyFill="1" applyAlignment="1" applyProtection="1">
      <alignment horizontal="left" vertical="top" wrapText="1"/>
      <protection locked="0"/>
    </xf>
    <xf numFmtId="0" fontId="52" fillId="0" borderId="87" xfId="1519" applyFont="1" applyBorder="1" applyAlignment="1">
      <alignment horizontal="center" vertical="center" wrapText="1"/>
    </xf>
    <xf numFmtId="0" fontId="52" fillId="0" borderId="88" xfId="1519" applyFont="1" applyBorder="1" applyAlignment="1">
      <alignment horizontal="center" vertical="center" wrapText="1"/>
    </xf>
    <xf numFmtId="0" fontId="52" fillId="0" borderId="89" xfId="1519" applyFont="1" applyBorder="1" applyAlignment="1">
      <alignment horizontal="center" vertical="center" wrapText="1"/>
    </xf>
    <xf numFmtId="0" fontId="52" fillId="0" borderId="91" xfId="1519" applyFont="1" applyBorder="1" applyAlignment="1">
      <alignment horizontal="center" vertical="center" wrapText="1"/>
    </xf>
    <xf numFmtId="0" fontId="52" fillId="0" borderId="0" xfId="1519" applyFont="1" applyBorder="1" applyAlignment="1">
      <alignment horizontal="center" vertical="center" wrapText="1"/>
    </xf>
    <xf numFmtId="0" fontId="52" fillId="0" borderId="92" xfId="1519" applyFont="1" applyBorder="1" applyAlignment="1">
      <alignment horizontal="center" vertical="center" wrapText="1"/>
    </xf>
    <xf numFmtId="0" fontId="52" fillId="0" borderId="94" xfId="1519" applyFont="1" applyBorder="1" applyAlignment="1">
      <alignment horizontal="center" vertical="center" wrapText="1"/>
    </xf>
    <xf numFmtId="0" fontId="52" fillId="0" borderId="95" xfId="1519" applyFont="1" applyBorder="1" applyAlignment="1">
      <alignment horizontal="center" vertical="center" wrapText="1"/>
    </xf>
    <xf numFmtId="0" fontId="52" fillId="0" borderId="96" xfId="1519" applyFont="1" applyBorder="1" applyAlignment="1">
      <alignment horizontal="center" vertical="center" wrapText="1"/>
    </xf>
    <xf numFmtId="0" fontId="18" fillId="0" borderId="14" xfId="1519" applyFont="1" applyBorder="1" applyAlignment="1">
      <alignment horizontal="center"/>
    </xf>
    <xf numFmtId="0" fontId="19" fillId="35" borderId="0" xfId="1239" applyFont="1" applyFill="1" applyBorder="1" applyAlignment="1">
      <alignment horizontal="left" vertical="center" wrapText="1"/>
    </xf>
    <xf numFmtId="0" fontId="20" fillId="0" borderId="0" xfId="1239" applyFont="1" applyBorder="1" applyAlignment="1">
      <alignment horizontal="left" vertical="top"/>
    </xf>
    <xf numFmtId="0" fontId="19" fillId="0" borderId="28" xfId="1239" applyFont="1" applyBorder="1" applyAlignment="1">
      <alignment horizontal="center" vertical="center" wrapText="1"/>
    </xf>
    <xf numFmtId="0" fontId="19" fillId="0" borderId="15" xfId="1239" applyFont="1" applyBorder="1" applyAlignment="1">
      <alignment horizontal="center" vertical="center" wrapText="1"/>
    </xf>
    <xf numFmtId="0" fontId="19" fillId="0" borderId="16" xfId="1239" applyFont="1" applyBorder="1" applyAlignment="1">
      <alignment horizontal="center" vertical="center" wrapText="1"/>
    </xf>
    <xf numFmtId="0" fontId="19" fillId="0" borderId="24" xfId="1239" applyFont="1" applyBorder="1" applyAlignment="1">
      <alignment horizontal="center" vertical="center" wrapText="1"/>
    </xf>
    <xf numFmtId="0" fontId="19" fillId="0" borderId="18" xfId="1239" applyFont="1" applyBorder="1" applyAlignment="1">
      <alignment horizontal="center" vertical="center" wrapText="1"/>
    </xf>
    <xf numFmtId="0" fontId="19" fillId="0" borderId="37" xfId="1239" applyFont="1" applyBorder="1" applyAlignment="1">
      <alignment horizontal="center" vertical="center" wrapText="1"/>
    </xf>
    <xf numFmtId="0" fontId="27" fillId="0" borderId="14" xfId="1239" applyFont="1" applyFill="1" applyBorder="1" applyAlignment="1">
      <alignment horizontal="center" vertical="center" wrapText="1"/>
    </xf>
    <xf numFmtId="0" fontId="58" fillId="0" borderId="14" xfId="1239" applyFont="1" applyFill="1" applyBorder="1" applyAlignment="1">
      <alignment horizontal="center" vertical="center" wrapText="1"/>
    </xf>
    <xf numFmtId="0" fontId="16" fillId="0" borderId="0" xfId="0" applyFont="1" applyFill="1" applyAlignment="1">
      <alignment horizontal="left" vertical="top" wrapText="1"/>
    </xf>
    <xf numFmtId="0" fontId="61" fillId="40" borderId="0" xfId="1239" applyFont="1" applyFill="1" applyAlignment="1">
      <alignment horizontal="left"/>
    </xf>
    <xf numFmtId="0" fontId="46" fillId="0" borderId="23" xfId="0" applyFont="1" applyFill="1" applyBorder="1" applyAlignment="1">
      <alignment horizontal="center" vertical="center" wrapText="1"/>
    </xf>
    <xf numFmtId="0" fontId="49" fillId="0" borderId="0" xfId="0" applyFont="1" applyFill="1" applyBorder="1" applyAlignment="1">
      <alignment horizontal="left" vertical="center" wrapText="1"/>
    </xf>
    <xf numFmtId="4" fontId="55" fillId="0" borderId="36" xfId="0" applyNumberFormat="1" applyFont="1" applyFill="1" applyBorder="1" applyAlignment="1">
      <alignment horizontal="center" vertical="center" wrapText="1"/>
    </xf>
    <xf numFmtId="4" fontId="55" fillId="0" borderId="35" xfId="0" applyNumberFormat="1" applyFont="1" applyFill="1" applyBorder="1" applyAlignment="1">
      <alignment horizontal="center" vertical="center" wrapText="1"/>
    </xf>
    <xf numFmtId="0" fontId="53" fillId="0" borderId="0" xfId="0" applyFont="1" applyFill="1" applyAlignment="1">
      <alignment horizontal="center" wrapText="1"/>
    </xf>
    <xf numFmtId="0" fontId="53" fillId="0" borderId="0" xfId="0" applyFont="1" applyFill="1" applyAlignment="1">
      <alignment horizontal="center"/>
    </xf>
    <xf numFmtId="4" fontId="53" fillId="0" borderId="0" xfId="0" applyNumberFormat="1" applyFont="1" applyAlignment="1">
      <alignment horizontal="center" vertical="center"/>
    </xf>
    <xf numFmtId="0" fontId="54" fillId="0" borderId="0" xfId="1239" applyFont="1" applyFill="1" applyBorder="1" applyAlignment="1">
      <alignment horizontal="left" vertical="center"/>
    </xf>
    <xf numFmtId="49" fontId="54" fillId="0" borderId="0" xfId="1239" applyNumberFormat="1" applyFont="1" applyFill="1" applyBorder="1" applyAlignment="1">
      <alignment horizontal="left" vertical="center" wrapText="1"/>
    </xf>
    <xf numFmtId="49" fontId="54" fillId="0" borderId="0" xfId="1239" applyNumberFormat="1" applyFont="1" applyFill="1" applyBorder="1" applyAlignment="1">
      <alignment horizontal="center" vertical="center" wrapText="1"/>
    </xf>
    <xf numFmtId="0" fontId="55" fillId="0" borderId="23" xfId="0" applyFont="1" applyFill="1" applyBorder="1" applyAlignment="1">
      <alignment horizontal="center" vertical="center" wrapText="1"/>
    </xf>
    <xf numFmtId="0" fontId="55" fillId="0" borderId="29" xfId="0" applyFont="1" applyFill="1" applyBorder="1" applyAlignment="1">
      <alignment horizontal="center" vertical="center" wrapText="1"/>
    </xf>
    <xf numFmtId="0" fontId="55" fillId="0" borderId="38" xfId="0" applyFont="1" applyFill="1" applyBorder="1" applyAlignment="1">
      <alignment horizontal="center" vertical="center" wrapText="1"/>
    </xf>
    <xf numFmtId="0" fontId="55" fillId="0" borderId="43" xfId="0" applyFont="1" applyFill="1" applyBorder="1" applyAlignment="1">
      <alignment horizontal="center" vertical="center" wrapText="1"/>
    </xf>
    <xf numFmtId="0" fontId="55" fillId="0" borderId="34" xfId="0" applyFont="1" applyFill="1" applyBorder="1" applyAlignment="1">
      <alignment horizontal="center" vertical="center" wrapText="1"/>
    </xf>
    <xf numFmtId="0" fontId="21" fillId="0" borderId="23" xfId="1555" applyFont="1" applyFill="1" applyBorder="1" applyAlignment="1">
      <alignment horizontal="center" vertical="center" wrapText="1"/>
    </xf>
    <xf numFmtId="4" fontId="55" fillId="0" borderId="42" xfId="0" applyNumberFormat="1" applyFont="1" applyFill="1" applyBorder="1" applyAlignment="1">
      <alignment horizontal="center" vertical="center" wrapText="1"/>
    </xf>
    <xf numFmtId="4" fontId="55" fillId="0" borderId="44" xfId="0" applyNumberFormat="1" applyFont="1" applyFill="1" applyBorder="1" applyAlignment="1">
      <alignment horizontal="center" vertical="center" wrapText="1"/>
    </xf>
    <xf numFmtId="0" fontId="55" fillId="46" borderId="23" xfId="0" applyFont="1" applyFill="1" applyBorder="1" applyAlignment="1">
      <alignment horizontal="center" vertical="center" wrapText="1"/>
    </xf>
    <xf numFmtId="4" fontId="55" fillId="0" borderId="97" xfId="0" applyNumberFormat="1" applyFont="1" applyFill="1" applyBorder="1" applyAlignment="1">
      <alignment horizontal="center" vertical="center" wrapText="1"/>
    </xf>
    <xf numFmtId="4" fontId="55" fillId="0" borderId="34" xfId="0" applyNumberFormat="1" applyFont="1" applyFill="1" applyBorder="1" applyAlignment="1">
      <alignment horizontal="center" vertical="center" wrapText="1"/>
    </xf>
    <xf numFmtId="4" fontId="55" fillId="0" borderId="29" xfId="0" applyNumberFormat="1" applyFont="1" applyFill="1" applyBorder="1" applyAlignment="1">
      <alignment horizontal="center" vertical="center" textRotation="90" wrapText="1"/>
    </xf>
    <xf numFmtId="4" fontId="55" fillId="0" borderId="43" xfId="0" applyNumberFormat="1" applyFont="1" applyFill="1" applyBorder="1" applyAlignment="1">
      <alignment horizontal="center" vertical="center" textRotation="90" wrapText="1"/>
    </xf>
    <xf numFmtId="4" fontId="55" fillId="0" borderId="23" xfId="0" applyNumberFormat="1" applyFont="1" applyFill="1" applyBorder="1" applyAlignment="1">
      <alignment horizontal="center" vertical="center" textRotation="90" wrapText="1"/>
    </xf>
    <xf numFmtId="4" fontId="55" fillId="0" borderId="23" xfId="0" applyNumberFormat="1" applyFont="1" applyFill="1" applyBorder="1" applyAlignment="1">
      <alignment horizontal="center" vertical="center" wrapText="1"/>
    </xf>
  </cellXfs>
  <cellStyles count="1961">
    <cellStyle name="20% - Акцент1 2" xfId="1"/>
    <cellStyle name="20% - Акцент1 2 2" xfId="2"/>
    <cellStyle name="20% - Акцент1 2 2 2" xfId="3"/>
    <cellStyle name="20% - Акцент1 2 2 2 2" xfId="4"/>
    <cellStyle name="20% - Акцент1 2 2 2 2 2" xfId="5"/>
    <cellStyle name="20% - Акцент1 2 2 2 2 3" xfId="6"/>
    <cellStyle name="20% - Акцент1 2 2 2 3" xfId="7"/>
    <cellStyle name="20% - Акцент1 2 2 2 4" xfId="8"/>
    <cellStyle name="20% - Акцент1 2 2 3" xfId="9"/>
    <cellStyle name="20% - Акцент1 2 2 3 2" xfId="10"/>
    <cellStyle name="20% - Акцент1 2 2 3 3" xfId="11"/>
    <cellStyle name="20% - Акцент1 2 2 4" xfId="12"/>
    <cellStyle name="20% - Акцент1 2 2 5" xfId="13"/>
    <cellStyle name="20% - Акцент1 2 3" xfId="14"/>
    <cellStyle name="20% - Акцент1 2 3 2" xfId="15"/>
    <cellStyle name="20% - Акцент1 2 3 2 2" xfId="16"/>
    <cellStyle name="20% - Акцент1 2 3 2 2 2" xfId="17"/>
    <cellStyle name="20% - Акцент1 2 3 2 2 3" xfId="18"/>
    <cellStyle name="20% - Акцент1 2 3 2 3" xfId="19"/>
    <cellStyle name="20% - Акцент1 2 3 2 4" xfId="20"/>
    <cellStyle name="20% - Акцент1 2 3 3" xfId="21"/>
    <cellStyle name="20% - Акцент1 2 3 3 2" xfId="22"/>
    <cellStyle name="20% - Акцент1 2 3 3 3" xfId="23"/>
    <cellStyle name="20% - Акцент1 2 3 4" xfId="24"/>
    <cellStyle name="20% - Акцент1 2 3 5" xfId="25"/>
    <cellStyle name="20% - Акцент1 2 4" xfId="26"/>
    <cellStyle name="20% - Акцент1 2 4 2" xfId="27"/>
    <cellStyle name="20% - Акцент1 2 4 2 2" xfId="28"/>
    <cellStyle name="20% - Акцент1 2 4 2 3" xfId="29"/>
    <cellStyle name="20% - Акцент1 2 4 3" xfId="30"/>
    <cellStyle name="20% - Акцент1 2 4 4" xfId="31"/>
    <cellStyle name="20% - Акцент1 2 5" xfId="32"/>
    <cellStyle name="20% - Акцент1 2 5 2" xfId="33"/>
    <cellStyle name="20% - Акцент1 2 5 3" xfId="34"/>
    <cellStyle name="20% - Акцент1 2 6" xfId="35"/>
    <cellStyle name="20% - Акцент1 2 7" xfId="36"/>
    <cellStyle name="20% - Акцент1 3" xfId="37"/>
    <cellStyle name="20% - Акцент1 3 2" xfId="38"/>
    <cellStyle name="20% - Акцент1 3 2 2" xfId="39"/>
    <cellStyle name="20% - Акцент1 3 2 2 2" xfId="40"/>
    <cellStyle name="20% - Акцент1 3 2 2 3" xfId="41"/>
    <cellStyle name="20% - Акцент1 3 2 3" xfId="42"/>
    <cellStyle name="20% - Акцент1 3 2 4" xfId="43"/>
    <cellStyle name="20% - Акцент1 3 2 4 2" xfId="44"/>
    <cellStyle name="20% - Акцент1 3 3" xfId="45"/>
    <cellStyle name="20% - Акцент1 3 3 2" xfId="46"/>
    <cellStyle name="20% - Акцент1 3 3 3" xfId="47"/>
    <cellStyle name="20% - Акцент1 3 4" xfId="48"/>
    <cellStyle name="20% - Акцент1 3 4 2" xfId="49"/>
    <cellStyle name="20% - Акцент1 3 5" xfId="50"/>
    <cellStyle name="20% - Акцент1 4" xfId="51"/>
    <cellStyle name="20% - Акцент2 2" xfId="52"/>
    <cellStyle name="20% - Акцент2 2 2" xfId="53"/>
    <cellStyle name="20% - Акцент2 2 2 2" xfId="54"/>
    <cellStyle name="20% - Акцент2 2 2 2 2" xfId="55"/>
    <cellStyle name="20% - Акцент2 2 2 2 2 2" xfId="56"/>
    <cellStyle name="20% - Акцент2 2 2 2 2 3" xfId="57"/>
    <cellStyle name="20% - Акцент2 2 2 2 3" xfId="58"/>
    <cellStyle name="20% - Акцент2 2 2 2 4" xfId="59"/>
    <cellStyle name="20% - Акцент2 2 2 3" xfId="60"/>
    <cellStyle name="20% - Акцент2 2 2 3 2" xfId="61"/>
    <cellStyle name="20% - Акцент2 2 2 3 3" xfId="62"/>
    <cellStyle name="20% - Акцент2 2 2 4" xfId="63"/>
    <cellStyle name="20% - Акцент2 2 2 5" xfId="64"/>
    <cellStyle name="20% - Акцент2 2 3" xfId="65"/>
    <cellStyle name="20% - Акцент2 2 3 2" xfId="66"/>
    <cellStyle name="20% - Акцент2 2 3 2 2" xfId="67"/>
    <cellStyle name="20% - Акцент2 2 3 2 2 2" xfId="68"/>
    <cellStyle name="20% - Акцент2 2 3 2 2 3" xfId="69"/>
    <cellStyle name="20% - Акцент2 2 3 2 3" xfId="70"/>
    <cellStyle name="20% - Акцент2 2 3 2 4" xfId="71"/>
    <cellStyle name="20% - Акцент2 2 3 3" xfId="72"/>
    <cellStyle name="20% - Акцент2 2 3 3 2" xfId="73"/>
    <cellStyle name="20% - Акцент2 2 3 3 3" xfId="74"/>
    <cellStyle name="20% - Акцент2 2 3 4" xfId="75"/>
    <cellStyle name="20% - Акцент2 2 3 5" xfId="76"/>
    <cellStyle name="20% - Акцент2 2 4" xfId="77"/>
    <cellStyle name="20% - Акцент2 2 4 2" xfId="78"/>
    <cellStyle name="20% - Акцент2 2 4 2 2" xfId="79"/>
    <cellStyle name="20% - Акцент2 2 4 2 3" xfId="80"/>
    <cellStyle name="20% - Акцент2 2 4 3" xfId="81"/>
    <cellStyle name="20% - Акцент2 2 4 4" xfId="82"/>
    <cellStyle name="20% - Акцент2 2 5" xfId="83"/>
    <cellStyle name="20% - Акцент2 2 5 2" xfId="84"/>
    <cellStyle name="20% - Акцент2 2 5 3" xfId="85"/>
    <cellStyle name="20% - Акцент2 2 6" xfId="86"/>
    <cellStyle name="20% - Акцент2 2 7" xfId="87"/>
    <cellStyle name="20% - Акцент2 3" xfId="88"/>
    <cellStyle name="20% - Акцент2 3 2" xfId="89"/>
    <cellStyle name="20% - Акцент2 3 2 2" xfId="90"/>
    <cellStyle name="20% - Акцент2 3 2 2 2" xfId="91"/>
    <cellStyle name="20% - Акцент2 3 2 2 3" xfId="92"/>
    <cellStyle name="20% - Акцент2 3 2 3" xfId="93"/>
    <cellStyle name="20% - Акцент2 3 2 4" xfId="94"/>
    <cellStyle name="20% - Акцент2 3 2 4 2" xfId="95"/>
    <cellStyle name="20% - Акцент2 3 3" xfId="96"/>
    <cellStyle name="20% - Акцент2 3 3 2" xfId="97"/>
    <cellStyle name="20% - Акцент2 3 3 3" xfId="98"/>
    <cellStyle name="20% - Акцент2 3 4" xfId="99"/>
    <cellStyle name="20% - Акцент2 3 4 2" xfId="100"/>
    <cellStyle name="20% - Акцент2 3 5" xfId="101"/>
    <cellStyle name="20% - Акцент2 4" xfId="102"/>
    <cellStyle name="20% - Акцент3 2" xfId="103"/>
    <cellStyle name="20% - Акцент3 2 2" xfId="104"/>
    <cellStyle name="20% - Акцент3 2 2 2" xfId="105"/>
    <cellStyle name="20% - Акцент3 2 2 2 2" xfId="106"/>
    <cellStyle name="20% - Акцент3 2 2 2 2 2" xfId="107"/>
    <cellStyle name="20% - Акцент3 2 2 2 2 3" xfId="108"/>
    <cellStyle name="20% - Акцент3 2 2 2 3" xfId="109"/>
    <cellStyle name="20% - Акцент3 2 2 2 4" xfId="110"/>
    <cellStyle name="20% - Акцент3 2 2 3" xfId="111"/>
    <cellStyle name="20% - Акцент3 2 2 3 2" xfId="112"/>
    <cellStyle name="20% - Акцент3 2 2 3 3" xfId="113"/>
    <cellStyle name="20% - Акцент3 2 2 4" xfId="114"/>
    <cellStyle name="20% - Акцент3 2 2 5" xfId="115"/>
    <cellStyle name="20% - Акцент3 2 3" xfId="116"/>
    <cellStyle name="20% - Акцент3 2 3 2" xfId="117"/>
    <cellStyle name="20% - Акцент3 2 3 2 2" xfId="118"/>
    <cellStyle name="20% - Акцент3 2 3 2 2 2" xfId="119"/>
    <cellStyle name="20% - Акцент3 2 3 2 2 3" xfId="120"/>
    <cellStyle name="20% - Акцент3 2 3 2 3" xfId="121"/>
    <cellStyle name="20% - Акцент3 2 3 2 4" xfId="122"/>
    <cellStyle name="20% - Акцент3 2 3 3" xfId="123"/>
    <cellStyle name="20% - Акцент3 2 3 3 2" xfId="124"/>
    <cellStyle name="20% - Акцент3 2 3 3 3" xfId="125"/>
    <cellStyle name="20% - Акцент3 2 3 4" xfId="126"/>
    <cellStyle name="20% - Акцент3 2 3 5" xfId="127"/>
    <cellStyle name="20% - Акцент3 2 4" xfId="128"/>
    <cellStyle name="20% - Акцент3 2 4 2" xfId="129"/>
    <cellStyle name="20% - Акцент3 2 4 2 2" xfId="130"/>
    <cellStyle name="20% - Акцент3 2 4 2 3" xfId="131"/>
    <cellStyle name="20% - Акцент3 2 4 3" xfId="132"/>
    <cellStyle name="20% - Акцент3 2 4 4" xfId="133"/>
    <cellStyle name="20% - Акцент3 2 5" xfId="134"/>
    <cellStyle name="20% - Акцент3 2 5 2" xfId="135"/>
    <cellStyle name="20% - Акцент3 2 5 3" xfId="136"/>
    <cellStyle name="20% - Акцент3 2 6" xfId="137"/>
    <cellStyle name="20% - Акцент3 2 7" xfId="138"/>
    <cellStyle name="20% - Акцент3 3" xfId="139"/>
    <cellStyle name="20% - Акцент3 3 2" xfId="140"/>
    <cellStyle name="20% - Акцент3 3 2 2" xfId="141"/>
    <cellStyle name="20% - Акцент3 3 2 2 2" xfId="142"/>
    <cellStyle name="20% - Акцент3 3 2 2 3" xfId="143"/>
    <cellStyle name="20% - Акцент3 3 2 3" xfId="144"/>
    <cellStyle name="20% - Акцент3 3 2 4" xfId="145"/>
    <cellStyle name="20% - Акцент3 3 2 4 2" xfId="146"/>
    <cellStyle name="20% - Акцент3 3 3" xfId="147"/>
    <cellStyle name="20% - Акцент3 3 3 2" xfId="148"/>
    <cellStyle name="20% - Акцент3 3 3 3" xfId="149"/>
    <cellStyle name="20% - Акцент3 3 4" xfId="150"/>
    <cellStyle name="20% - Акцент3 3 4 2" xfId="151"/>
    <cellStyle name="20% - Акцент3 3 5" xfId="152"/>
    <cellStyle name="20% - Акцент3 4" xfId="153"/>
    <cellStyle name="20% - Акцент4 2" xfId="154"/>
    <cellStyle name="20% - Акцент4 2 2" xfId="155"/>
    <cellStyle name="20% - Акцент4 2 2 2" xfId="156"/>
    <cellStyle name="20% - Акцент4 2 2 2 2" xfId="157"/>
    <cellStyle name="20% - Акцент4 2 2 2 2 2" xfId="158"/>
    <cellStyle name="20% - Акцент4 2 2 2 2 3" xfId="159"/>
    <cellStyle name="20% - Акцент4 2 2 2 3" xfId="160"/>
    <cellStyle name="20% - Акцент4 2 2 2 4" xfId="161"/>
    <cellStyle name="20% - Акцент4 2 2 3" xfId="162"/>
    <cellStyle name="20% - Акцент4 2 2 3 2" xfId="163"/>
    <cellStyle name="20% - Акцент4 2 2 3 3" xfId="164"/>
    <cellStyle name="20% - Акцент4 2 2 4" xfId="165"/>
    <cellStyle name="20% - Акцент4 2 2 5" xfId="166"/>
    <cellStyle name="20% - Акцент4 2 3" xfId="167"/>
    <cellStyle name="20% - Акцент4 2 3 2" xfId="168"/>
    <cellStyle name="20% - Акцент4 2 3 2 2" xfId="169"/>
    <cellStyle name="20% - Акцент4 2 3 2 2 2" xfId="170"/>
    <cellStyle name="20% - Акцент4 2 3 2 2 3" xfId="171"/>
    <cellStyle name="20% - Акцент4 2 3 2 3" xfId="172"/>
    <cellStyle name="20% - Акцент4 2 3 2 4" xfId="173"/>
    <cellStyle name="20% - Акцент4 2 3 3" xfId="174"/>
    <cellStyle name="20% - Акцент4 2 3 3 2" xfId="175"/>
    <cellStyle name="20% - Акцент4 2 3 3 3" xfId="176"/>
    <cellStyle name="20% - Акцент4 2 3 4" xfId="177"/>
    <cellStyle name="20% - Акцент4 2 3 5" xfId="178"/>
    <cellStyle name="20% - Акцент4 2 4" xfId="179"/>
    <cellStyle name="20% - Акцент4 2 4 2" xfId="180"/>
    <cellStyle name="20% - Акцент4 2 4 2 2" xfId="181"/>
    <cellStyle name="20% - Акцент4 2 4 2 3" xfId="182"/>
    <cellStyle name="20% - Акцент4 2 4 3" xfId="183"/>
    <cellStyle name="20% - Акцент4 2 4 4" xfId="184"/>
    <cellStyle name="20% - Акцент4 2 5" xfId="185"/>
    <cellStyle name="20% - Акцент4 2 5 2" xfId="186"/>
    <cellStyle name="20% - Акцент4 2 5 3" xfId="187"/>
    <cellStyle name="20% - Акцент4 2 6" xfId="188"/>
    <cellStyle name="20% - Акцент4 2 7" xfId="189"/>
    <cellStyle name="20% - Акцент4 3" xfId="190"/>
    <cellStyle name="20% - Акцент4 3 2" xfId="191"/>
    <cellStyle name="20% - Акцент4 3 2 2" xfId="192"/>
    <cellStyle name="20% - Акцент4 3 2 2 2" xfId="193"/>
    <cellStyle name="20% - Акцент4 3 2 2 3" xfId="194"/>
    <cellStyle name="20% - Акцент4 3 2 3" xfId="195"/>
    <cellStyle name="20% - Акцент4 3 2 4" xfId="196"/>
    <cellStyle name="20% - Акцент4 3 2 4 2" xfId="197"/>
    <cellStyle name="20% - Акцент4 3 3" xfId="198"/>
    <cellStyle name="20% - Акцент4 3 3 2" xfId="199"/>
    <cellStyle name="20% - Акцент4 3 3 3" xfId="200"/>
    <cellStyle name="20% - Акцент4 3 4" xfId="201"/>
    <cellStyle name="20% - Акцент4 3 4 2" xfId="202"/>
    <cellStyle name="20% - Акцент4 3 5" xfId="203"/>
    <cellStyle name="20% - Акцент4 4" xfId="204"/>
    <cellStyle name="20% - Акцент5 2" xfId="205"/>
    <cellStyle name="20% - Акцент5 2 2" xfId="206"/>
    <cellStyle name="20% - Акцент5 2 2 2" xfId="207"/>
    <cellStyle name="20% - Акцент5 2 2 2 2" xfId="208"/>
    <cellStyle name="20% - Акцент5 2 2 2 2 2" xfId="209"/>
    <cellStyle name="20% - Акцент5 2 2 2 2 3" xfId="210"/>
    <cellStyle name="20% - Акцент5 2 2 2 3" xfId="211"/>
    <cellStyle name="20% - Акцент5 2 2 2 4" xfId="212"/>
    <cellStyle name="20% - Акцент5 2 2 3" xfId="213"/>
    <cellStyle name="20% - Акцент5 2 2 3 2" xfId="214"/>
    <cellStyle name="20% - Акцент5 2 2 3 3" xfId="215"/>
    <cellStyle name="20% - Акцент5 2 2 4" xfId="216"/>
    <cellStyle name="20% - Акцент5 2 2 5" xfId="217"/>
    <cellStyle name="20% - Акцент5 2 3" xfId="218"/>
    <cellStyle name="20% - Акцент5 2 3 2" xfId="219"/>
    <cellStyle name="20% - Акцент5 2 3 2 2" xfId="220"/>
    <cellStyle name="20% - Акцент5 2 3 2 2 2" xfId="221"/>
    <cellStyle name="20% - Акцент5 2 3 2 2 3" xfId="222"/>
    <cellStyle name="20% - Акцент5 2 3 2 3" xfId="223"/>
    <cellStyle name="20% - Акцент5 2 3 2 4" xfId="224"/>
    <cellStyle name="20% - Акцент5 2 3 3" xfId="225"/>
    <cellStyle name="20% - Акцент5 2 3 3 2" xfId="226"/>
    <cellStyle name="20% - Акцент5 2 3 3 3" xfId="227"/>
    <cellStyle name="20% - Акцент5 2 3 4" xfId="228"/>
    <cellStyle name="20% - Акцент5 2 3 5" xfId="229"/>
    <cellStyle name="20% - Акцент5 2 4" xfId="230"/>
    <cellStyle name="20% - Акцент5 2 4 2" xfId="231"/>
    <cellStyle name="20% - Акцент5 2 4 2 2" xfId="232"/>
    <cellStyle name="20% - Акцент5 2 4 2 3" xfId="233"/>
    <cellStyle name="20% - Акцент5 2 4 3" xfId="234"/>
    <cellStyle name="20% - Акцент5 2 4 4" xfId="235"/>
    <cellStyle name="20% - Акцент5 2 5" xfId="236"/>
    <cellStyle name="20% - Акцент5 2 5 2" xfId="237"/>
    <cellStyle name="20% - Акцент5 2 5 3" xfId="238"/>
    <cellStyle name="20% - Акцент5 2 6" xfId="239"/>
    <cellStyle name="20% - Акцент5 2 7" xfId="240"/>
    <cellStyle name="20% - Акцент5 3" xfId="241"/>
    <cellStyle name="20% - Акцент5 3 2" xfId="242"/>
    <cellStyle name="20% - Акцент5 3 2 2" xfId="243"/>
    <cellStyle name="20% - Акцент5 3 2 2 2" xfId="244"/>
    <cellStyle name="20% - Акцент5 3 2 2 3" xfId="245"/>
    <cellStyle name="20% - Акцент5 3 2 3" xfId="246"/>
    <cellStyle name="20% - Акцент5 3 2 4" xfId="247"/>
    <cellStyle name="20% - Акцент5 3 2 4 2" xfId="248"/>
    <cellStyle name="20% - Акцент5 3 3" xfId="249"/>
    <cellStyle name="20% - Акцент5 3 3 2" xfId="250"/>
    <cellStyle name="20% - Акцент5 3 3 3" xfId="251"/>
    <cellStyle name="20% - Акцент5 3 4" xfId="252"/>
    <cellStyle name="20% - Акцент5 3 4 2" xfId="253"/>
    <cellStyle name="20% - Акцент5 3 5" xfId="254"/>
    <cellStyle name="20% - Акцент5 4" xfId="255"/>
    <cellStyle name="20% - Акцент6 2" xfId="256"/>
    <cellStyle name="20% - Акцент6 2 2" xfId="257"/>
    <cellStyle name="20% - Акцент6 2 2 2" xfId="258"/>
    <cellStyle name="20% - Акцент6 2 2 2 2" xfId="259"/>
    <cellStyle name="20% - Акцент6 2 2 2 2 2" xfId="260"/>
    <cellStyle name="20% - Акцент6 2 2 2 2 3" xfId="261"/>
    <cellStyle name="20% - Акцент6 2 2 2 3" xfId="262"/>
    <cellStyle name="20% - Акцент6 2 2 2 4" xfId="263"/>
    <cellStyle name="20% - Акцент6 2 2 3" xfId="264"/>
    <cellStyle name="20% - Акцент6 2 2 3 2" xfId="265"/>
    <cellStyle name="20% - Акцент6 2 2 3 3" xfId="266"/>
    <cellStyle name="20% - Акцент6 2 2 4" xfId="267"/>
    <cellStyle name="20% - Акцент6 2 2 5" xfId="268"/>
    <cellStyle name="20% - Акцент6 2 3" xfId="269"/>
    <cellStyle name="20% - Акцент6 2 3 2" xfId="270"/>
    <cellStyle name="20% - Акцент6 2 3 2 2" xfId="271"/>
    <cellStyle name="20% - Акцент6 2 3 2 2 2" xfId="272"/>
    <cellStyle name="20% - Акцент6 2 3 2 2 3" xfId="273"/>
    <cellStyle name="20% - Акцент6 2 3 2 3" xfId="274"/>
    <cellStyle name="20% - Акцент6 2 3 2 4" xfId="275"/>
    <cellStyle name="20% - Акцент6 2 3 3" xfId="276"/>
    <cellStyle name="20% - Акцент6 2 3 3 2" xfId="277"/>
    <cellStyle name="20% - Акцент6 2 3 3 3" xfId="278"/>
    <cellStyle name="20% - Акцент6 2 3 4" xfId="279"/>
    <cellStyle name="20% - Акцент6 2 3 5" xfId="280"/>
    <cellStyle name="20% - Акцент6 2 4" xfId="281"/>
    <cellStyle name="20% - Акцент6 2 4 2" xfId="282"/>
    <cellStyle name="20% - Акцент6 2 4 2 2" xfId="283"/>
    <cellStyle name="20% - Акцент6 2 4 2 3" xfId="284"/>
    <cellStyle name="20% - Акцент6 2 4 3" xfId="285"/>
    <cellStyle name="20% - Акцент6 2 4 4" xfId="286"/>
    <cellStyle name="20% - Акцент6 2 5" xfId="287"/>
    <cellStyle name="20% - Акцент6 2 5 2" xfId="288"/>
    <cellStyle name="20% - Акцент6 2 5 3" xfId="289"/>
    <cellStyle name="20% - Акцент6 2 6" xfId="290"/>
    <cellStyle name="20% - Акцент6 2 7" xfId="291"/>
    <cellStyle name="20% - Акцент6 3" xfId="292"/>
    <cellStyle name="20% - Акцент6 3 2" xfId="293"/>
    <cellStyle name="20% - Акцент6 3 2 2" xfId="294"/>
    <cellStyle name="20% - Акцент6 3 2 2 2" xfId="295"/>
    <cellStyle name="20% - Акцент6 3 2 2 3" xfId="296"/>
    <cellStyle name="20% - Акцент6 3 2 3" xfId="297"/>
    <cellStyle name="20% - Акцент6 3 2 4" xfId="298"/>
    <cellStyle name="20% - Акцент6 3 2 4 2" xfId="299"/>
    <cellStyle name="20% - Акцент6 3 3" xfId="300"/>
    <cellStyle name="20% - Акцент6 3 3 2" xfId="301"/>
    <cellStyle name="20% - Акцент6 3 3 3" xfId="302"/>
    <cellStyle name="20% - Акцент6 3 4" xfId="303"/>
    <cellStyle name="20% - Акцент6 3 4 2" xfId="304"/>
    <cellStyle name="20% - Акцент6 3 5" xfId="305"/>
    <cellStyle name="20% - Акцент6 4" xfId="306"/>
    <cellStyle name="40% - Акцент1 2" xfId="307"/>
    <cellStyle name="40% - Акцент1 2 2" xfId="308"/>
    <cellStyle name="40% - Акцент1 2 2 2" xfId="309"/>
    <cellStyle name="40% - Акцент1 2 2 2 2" xfId="310"/>
    <cellStyle name="40% - Акцент1 2 2 2 2 2" xfId="311"/>
    <cellStyle name="40% - Акцент1 2 2 2 2 3" xfId="312"/>
    <cellStyle name="40% - Акцент1 2 2 2 3" xfId="313"/>
    <cellStyle name="40% - Акцент1 2 2 2 4" xfId="314"/>
    <cellStyle name="40% - Акцент1 2 2 3" xfId="315"/>
    <cellStyle name="40% - Акцент1 2 2 3 2" xfId="316"/>
    <cellStyle name="40% - Акцент1 2 2 3 3" xfId="317"/>
    <cellStyle name="40% - Акцент1 2 2 4" xfId="318"/>
    <cellStyle name="40% - Акцент1 2 2 5" xfId="319"/>
    <cellStyle name="40% - Акцент1 2 3" xfId="320"/>
    <cellStyle name="40% - Акцент1 2 3 2" xfId="321"/>
    <cellStyle name="40% - Акцент1 2 3 2 2" xfId="322"/>
    <cellStyle name="40% - Акцент1 2 3 2 2 2" xfId="323"/>
    <cellStyle name="40% - Акцент1 2 3 2 2 3" xfId="324"/>
    <cellStyle name="40% - Акцент1 2 3 2 3" xfId="325"/>
    <cellStyle name="40% - Акцент1 2 3 2 4" xfId="326"/>
    <cellStyle name="40% - Акцент1 2 3 3" xfId="327"/>
    <cellStyle name="40% - Акцент1 2 3 3 2" xfId="328"/>
    <cellStyle name="40% - Акцент1 2 3 3 3" xfId="329"/>
    <cellStyle name="40% - Акцент1 2 3 4" xfId="330"/>
    <cellStyle name="40% - Акцент1 2 3 5" xfId="331"/>
    <cellStyle name="40% - Акцент1 2 4" xfId="332"/>
    <cellStyle name="40% - Акцент1 2 4 2" xfId="333"/>
    <cellStyle name="40% - Акцент1 2 4 2 2" xfId="334"/>
    <cellStyle name="40% - Акцент1 2 4 2 3" xfId="335"/>
    <cellStyle name="40% - Акцент1 2 4 3" xfId="336"/>
    <cellStyle name="40% - Акцент1 2 4 4" xfId="337"/>
    <cellStyle name="40% - Акцент1 2 5" xfId="338"/>
    <cellStyle name="40% - Акцент1 2 5 2" xfId="339"/>
    <cellStyle name="40% - Акцент1 2 5 3" xfId="340"/>
    <cellStyle name="40% - Акцент1 2 6" xfId="341"/>
    <cellStyle name="40% - Акцент1 2 7" xfId="342"/>
    <cellStyle name="40% - Акцент1 3" xfId="343"/>
    <cellStyle name="40% - Акцент1 3 2" xfId="344"/>
    <cellStyle name="40% - Акцент1 3 2 2" xfId="345"/>
    <cellStyle name="40% - Акцент1 3 2 2 2" xfId="346"/>
    <cellStyle name="40% - Акцент1 3 2 2 3" xfId="347"/>
    <cellStyle name="40% - Акцент1 3 2 3" xfId="348"/>
    <cellStyle name="40% - Акцент1 3 2 4" xfId="349"/>
    <cellStyle name="40% - Акцент1 3 2 4 2" xfId="350"/>
    <cellStyle name="40% - Акцент1 3 3" xfId="351"/>
    <cellStyle name="40% - Акцент1 3 3 2" xfId="352"/>
    <cellStyle name="40% - Акцент1 3 3 3" xfId="353"/>
    <cellStyle name="40% - Акцент1 3 4" xfId="354"/>
    <cellStyle name="40% - Акцент1 3 4 2" xfId="355"/>
    <cellStyle name="40% - Акцент1 3 5" xfId="356"/>
    <cellStyle name="40% - Акцент1 4" xfId="357"/>
    <cellStyle name="40% - Акцент2 2" xfId="358"/>
    <cellStyle name="40% - Акцент2 2 2" xfId="359"/>
    <cellStyle name="40% - Акцент2 2 2 2" xfId="360"/>
    <cellStyle name="40% - Акцент2 2 2 2 2" xfId="361"/>
    <cellStyle name="40% - Акцент2 2 2 2 2 2" xfId="362"/>
    <cellStyle name="40% - Акцент2 2 2 2 2 3" xfId="363"/>
    <cellStyle name="40% - Акцент2 2 2 2 3" xfId="364"/>
    <cellStyle name="40% - Акцент2 2 2 2 4" xfId="365"/>
    <cellStyle name="40% - Акцент2 2 2 3" xfId="366"/>
    <cellStyle name="40% - Акцент2 2 2 3 2" xfId="367"/>
    <cellStyle name="40% - Акцент2 2 2 3 3" xfId="368"/>
    <cellStyle name="40% - Акцент2 2 2 4" xfId="369"/>
    <cellStyle name="40% - Акцент2 2 2 5" xfId="370"/>
    <cellStyle name="40% - Акцент2 2 3" xfId="371"/>
    <cellStyle name="40% - Акцент2 2 3 2" xfId="372"/>
    <cellStyle name="40% - Акцент2 2 3 2 2" xfId="373"/>
    <cellStyle name="40% - Акцент2 2 3 2 2 2" xfId="374"/>
    <cellStyle name="40% - Акцент2 2 3 2 2 3" xfId="375"/>
    <cellStyle name="40% - Акцент2 2 3 2 3" xfId="376"/>
    <cellStyle name="40% - Акцент2 2 3 2 4" xfId="377"/>
    <cellStyle name="40% - Акцент2 2 3 3" xfId="378"/>
    <cellStyle name="40% - Акцент2 2 3 3 2" xfId="379"/>
    <cellStyle name="40% - Акцент2 2 3 3 3" xfId="380"/>
    <cellStyle name="40% - Акцент2 2 3 4" xfId="381"/>
    <cellStyle name="40% - Акцент2 2 3 5" xfId="382"/>
    <cellStyle name="40% - Акцент2 2 4" xfId="383"/>
    <cellStyle name="40% - Акцент2 2 4 2" xfId="384"/>
    <cellStyle name="40% - Акцент2 2 4 2 2" xfId="385"/>
    <cellStyle name="40% - Акцент2 2 4 2 3" xfId="386"/>
    <cellStyle name="40% - Акцент2 2 4 3" xfId="387"/>
    <cellStyle name="40% - Акцент2 2 4 4" xfId="388"/>
    <cellStyle name="40% - Акцент2 2 5" xfId="389"/>
    <cellStyle name="40% - Акцент2 2 5 2" xfId="390"/>
    <cellStyle name="40% - Акцент2 2 5 3" xfId="391"/>
    <cellStyle name="40% - Акцент2 2 6" xfId="392"/>
    <cellStyle name="40% - Акцент2 2 7" xfId="393"/>
    <cellStyle name="40% - Акцент2 3" xfId="394"/>
    <cellStyle name="40% - Акцент2 3 2" xfId="395"/>
    <cellStyle name="40% - Акцент2 3 2 2" xfId="396"/>
    <cellStyle name="40% - Акцент2 3 2 2 2" xfId="397"/>
    <cellStyle name="40% - Акцент2 3 2 2 3" xfId="398"/>
    <cellStyle name="40% - Акцент2 3 2 3" xfId="399"/>
    <cellStyle name="40% - Акцент2 3 2 4" xfId="400"/>
    <cellStyle name="40% - Акцент2 3 2 4 2" xfId="401"/>
    <cellStyle name="40% - Акцент2 3 3" xfId="402"/>
    <cellStyle name="40% - Акцент2 3 3 2" xfId="403"/>
    <cellStyle name="40% - Акцент2 3 3 3" xfId="404"/>
    <cellStyle name="40% - Акцент2 3 4" xfId="405"/>
    <cellStyle name="40% - Акцент2 3 4 2" xfId="406"/>
    <cellStyle name="40% - Акцент2 3 5" xfId="407"/>
    <cellStyle name="40% - Акцент2 4" xfId="408"/>
    <cellStyle name="40% - Акцент3 2" xfId="409"/>
    <cellStyle name="40% - Акцент3 2 2" xfId="410"/>
    <cellStyle name="40% - Акцент3 2 2 2" xfId="411"/>
    <cellStyle name="40% - Акцент3 2 2 2 2" xfId="412"/>
    <cellStyle name="40% - Акцент3 2 2 2 2 2" xfId="413"/>
    <cellStyle name="40% - Акцент3 2 2 2 2 3" xfId="414"/>
    <cellStyle name="40% - Акцент3 2 2 2 3" xfId="415"/>
    <cellStyle name="40% - Акцент3 2 2 2 4" xfId="416"/>
    <cellStyle name="40% - Акцент3 2 2 3" xfId="417"/>
    <cellStyle name="40% - Акцент3 2 2 3 2" xfId="418"/>
    <cellStyle name="40% - Акцент3 2 2 3 3" xfId="419"/>
    <cellStyle name="40% - Акцент3 2 2 4" xfId="420"/>
    <cellStyle name="40% - Акцент3 2 2 5" xfId="421"/>
    <cellStyle name="40% - Акцент3 2 3" xfId="422"/>
    <cellStyle name="40% - Акцент3 2 3 2" xfId="423"/>
    <cellStyle name="40% - Акцент3 2 3 2 2" xfId="424"/>
    <cellStyle name="40% - Акцент3 2 3 2 2 2" xfId="425"/>
    <cellStyle name="40% - Акцент3 2 3 2 2 3" xfId="426"/>
    <cellStyle name="40% - Акцент3 2 3 2 3" xfId="427"/>
    <cellStyle name="40% - Акцент3 2 3 2 4" xfId="428"/>
    <cellStyle name="40% - Акцент3 2 3 3" xfId="429"/>
    <cellStyle name="40% - Акцент3 2 3 3 2" xfId="430"/>
    <cellStyle name="40% - Акцент3 2 3 3 3" xfId="431"/>
    <cellStyle name="40% - Акцент3 2 3 4" xfId="432"/>
    <cellStyle name="40% - Акцент3 2 3 5" xfId="433"/>
    <cellStyle name="40% - Акцент3 2 4" xfId="434"/>
    <cellStyle name="40% - Акцент3 2 4 2" xfId="435"/>
    <cellStyle name="40% - Акцент3 2 4 2 2" xfId="436"/>
    <cellStyle name="40% - Акцент3 2 4 2 3" xfId="437"/>
    <cellStyle name="40% - Акцент3 2 4 3" xfId="438"/>
    <cellStyle name="40% - Акцент3 2 4 4" xfId="439"/>
    <cellStyle name="40% - Акцент3 2 5" xfId="440"/>
    <cellStyle name="40% - Акцент3 2 5 2" xfId="441"/>
    <cellStyle name="40% - Акцент3 2 5 3" xfId="442"/>
    <cellStyle name="40% - Акцент3 2 6" xfId="443"/>
    <cellStyle name="40% - Акцент3 2 7" xfId="444"/>
    <cellStyle name="40% - Акцент3 3" xfId="445"/>
    <cellStyle name="40% - Акцент3 3 2" xfId="446"/>
    <cellStyle name="40% - Акцент3 3 2 2" xfId="447"/>
    <cellStyle name="40% - Акцент3 3 2 2 2" xfId="448"/>
    <cellStyle name="40% - Акцент3 3 2 2 3" xfId="449"/>
    <cellStyle name="40% - Акцент3 3 2 3" xfId="450"/>
    <cellStyle name="40% - Акцент3 3 2 4" xfId="451"/>
    <cellStyle name="40% - Акцент3 3 2 4 2" xfId="452"/>
    <cellStyle name="40% - Акцент3 3 3" xfId="453"/>
    <cellStyle name="40% - Акцент3 3 3 2" xfId="454"/>
    <cellStyle name="40% - Акцент3 3 3 3" xfId="455"/>
    <cellStyle name="40% - Акцент3 3 4" xfId="456"/>
    <cellStyle name="40% - Акцент3 3 4 2" xfId="457"/>
    <cellStyle name="40% - Акцент3 3 5" xfId="458"/>
    <cellStyle name="40% - Акцент3 4" xfId="459"/>
    <cellStyle name="40% - Акцент4 2" xfId="460"/>
    <cellStyle name="40% - Акцент4 2 2" xfId="461"/>
    <cellStyle name="40% - Акцент4 2 2 2" xfId="462"/>
    <cellStyle name="40% - Акцент4 2 2 2 2" xfId="463"/>
    <cellStyle name="40% - Акцент4 2 2 2 2 2" xfId="464"/>
    <cellStyle name="40% - Акцент4 2 2 2 2 3" xfId="465"/>
    <cellStyle name="40% - Акцент4 2 2 2 3" xfId="466"/>
    <cellStyle name="40% - Акцент4 2 2 2 4" xfId="467"/>
    <cellStyle name="40% - Акцент4 2 2 3" xfId="468"/>
    <cellStyle name="40% - Акцент4 2 2 3 2" xfId="469"/>
    <cellStyle name="40% - Акцент4 2 2 3 3" xfId="470"/>
    <cellStyle name="40% - Акцент4 2 2 4" xfId="471"/>
    <cellStyle name="40% - Акцент4 2 2 5" xfId="472"/>
    <cellStyle name="40% - Акцент4 2 3" xfId="473"/>
    <cellStyle name="40% - Акцент4 2 3 2" xfId="474"/>
    <cellStyle name="40% - Акцент4 2 3 2 2" xfId="475"/>
    <cellStyle name="40% - Акцент4 2 3 2 2 2" xfId="476"/>
    <cellStyle name="40% - Акцент4 2 3 2 2 3" xfId="477"/>
    <cellStyle name="40% - Акцент4 2 3 2 3" xfId="478"/>
    <cellStyle name="40% - Акцент4 2 3 2 4" xfId="479"/>
    <cellStyle name="40% - Акцент4 2 3 3" xfId="480"/>
    <cellStyle name="40% - Акцент4 2 3 3 2" xfId="481"/>
    <cellStyle name="40% - Акцент4 2 3 3 3" xfId="482"/>
    <cellStyle name="40% - Акцент4 2 3 4" xfId="483"/>
    <cellStyle name="40% - Акцент4 2 3 5" xfId="484"/>
    <cellStyle name="40% - Акцент4 2 4" xfId="485"/>
    <cellStyle name="40% - Акцент4 2 4 2" xfId="486"/>
    <cellStyle name="40% - Акцент4 2 4 2 2" xfId="487"/>
    <cellStyle name="40% - Акцент4 2 4 2 3" xfId="488"/>
    <cellStyle name="40% - Акцент4 2 4 3" xfId="489"/>
    <cellStyle name="40% - Акцент4 2 4 4" xfId="490"/>
    <cellStyle name="40% - Акцент4 2 5" xfId="491"/>
    <cellStyle name="40% - Акцент4 2 5 2" xfId="492"/>
    <cellStyle name="40% - Акцент4 2 5 3" xfId="493"/>
    <cellStyle name="40% - Акцент4 2 6" xfId="494"/>
    <cellStyle name="40% - Акцент4 2 7" xfId="495"/>
    <cellStyle name="40% - Акцент4 3" xfId="496"/>
    <cellStyle name="40% - Акцент4 3 2" xfId="497"/>
    <cellStyle name="40% - Акцент4 3 2 2" xfId="498"/>
    <cellStyle name="40% - Акцент4 3 2 2 2" xfId="499"/>
    <cellStyle name="40% - Акцент4 3 2 2 3" xfId="500"/>
    <cellStyle name="40% - Акцент4 3 2 3" xfId="501"/>
    <cellStyle name="40% - Акцент4 3 2 4" xfId="502"/>
    <cellStyle name="40% - Акцент4 3 2 4 2" xfId="503"/>
    <cellStyle name="40% - Акцент4 3 3" xfId="504"/>
    <cellStyle name="40% - Акцент4 3 3 2" xfId="505"/>
    <cellStyle name="40% - Акцент4 3 3 3" xfId="506"/>
    <cellStyle name="40% - Акцент4 3 4" xfId="507"/>
    <cellStyle name="40% - Акцент4 3 4 2" xfId="508"/>
    <cellStyle name="40% - Акцент4 3 5" xfId="509"/>
    <cellStyle name="40% - Акцент4 4" xfId="510"/>
    <cellStyle name="40% - Акцент5 2" xfId="511"/>
    <cellStyle name="40% - Акцент5 2 2" xfId="512"/>
    <cellStyle name="40% - Акцент5 2 2 2" xfId="513"/>
    <cellStyle name="40% - Акцент5 2 2 2 2" xfId="514"/>
    <cellStyle name="40% - Акцент5 2 2 2 2 2" xfId="515"/>
    <cellStyle name="40% - Акцент5 2 2 2 2 3" xfId="516"/>
    <cellStyle name="40% - Акцент5 2 2 2 3" xfId="517"/>
    <cellStyle name="40% - Акцент5 2 2 2 4" xfId="518"/>
    <cellStyle name="40% - Акцент5 2 2 3" xfId="519"/>
    <cellStyle name="40% - Акцент5 2 2 3 2" xfId="520"/>
    <cellStyle name="40% - Акцент5 2 2 3 3" xfId="521"/>
    <cellStyle name="40% - Акцент5 2 2 4" xfId="522"/>
    <cellStyle name="40% - Акцент5 2 2 5" xfId="523"/>
    <cellStyle name="40% - Акцент5 2 3" xfId="524"/>
    <cellStyle name="40% - Акцент5 2 3 2" xfId="525"/>
    <cellStyle name="40% - Акцент5 2 3 2 2" xfId="526"/>
    <cellStyle name="40% - Акцент5 2 3 2 2 2" xfId="527"/>
    <cellStyle name="40% - Акцент5 2 3 2 2 3" xfId="528"/>
    <cellStyle name="40% - Акцент5 2 3 2 3" xfId="529"/>
    <cellStyle name="40% - Акцент5 2 3 2 4" xfId="530"/>
    <cellStyle name="40% - Акцент5 2 3 3" xfId="531"/>
    <cellStyle name="40% - Акцент5 2 3 3 2" xfId="532"/>
    <cellStyle name="40% - Акцент5 2 3 3 3" xfId="533"/>
    <cellStyle name="40% - Акцент5 2 3 4" xfId="534"/>
    <cellStyle name="40% - Акцент5 2 3 5" xfId="535"/>
    <cellStyle name="40% - Акцент5 2 4" xfId="536"/>
    <cellStyle name="40% - Акцент5 2 4 2" xfId="537"/>
    <cellStyle name="40% - Акцент5 2 4 2 2" xfId="538"/>
    <cellStyle name="40% - Акцент5 2 4 2 3" xfId="539"/>
    <cellStyle name="40% - Акцент5 2 4 3" xfId="540"/>
    <cellStyle name="40% - Акцент5 2 4 4" xfId="541"/>
    <cellStyle name="40% - Акцент5 2 5" xfId="542"/>
    <cellStyle name="40% - Акцент5 2 5 2" xfId="543"/>
    <cellStyle name="40% - Акцент5 2 5 3" xfId="544"/>
    <cellStyle name="40% - Акцент5 2 6" xfId="545"/>
    <cellStyle name="40% - Акцент5 2 7" xfId="546"/>
    <cellStyle name="40% - Акцент5 3" xfId="547"/>
    <cellStyle name="40% - Акцент5 3 2" xfId="548"/>
    <cellStyle name="40% - Акцент5 3 2 2" xfId="549"/>
    <cellStyle name="40% - Акцент5 3 2 2 2" xfId="550"/>
    <cellStyle name="40% - Акцент5 3 2 2 3" xfId="551"/>
    <cellStyle name="40% - Акцент5 3 2 3" xfId="552"/>
    <cellStyle name="40% - Акцент5 3 2 4" xfId="553"/>
    <cellStyle name="40% - Акцент5 3 2 4 2" xfId="554"/>
    <cellStyle name="40% - Акцент5 3 3" xfId="555"/>
    <cellStyle name="40% - Акцент5 3 3 2" xfId="556"/>
    <cellStyle name="40% - Акцент5 3 3 3" xfId="557"/>
    <cellStyle name="40% - Акцент5 3 4" xfId="558"/>
    <cellStyle name="40% - Акцент5 3 4 2" xfId="559"/>
    <cellStyle name="40% - Акцент5 3 5" xfId="560"/>
    <cellStyle name="40% - Акцент5 4" xfId="561"/>
    <cellStyle name="40% - Акцент6 2" xfId="562"/>
    <cellStyle name="40% - Акцент6 2 2" xfId="563"/>
    <cellStyle name="40% - Акцент6 2 2 2" xfId="564"/>
    <cellStyle name="40% - Акцент6 2 2 2 2" xfId="565"/>
    <cellStyle name="40% - Акцент6 2 2 2 2 2" xfId="566"/>
    <cellStyle name="40% - Акцент6 2 2 2 2 3" xfId="567"/>
    <cellStyle name="40% - Акцент6 2 2 2 3" xfId="568"/>
    <cellStyle name="40% - Акцент6 2 2 2 4" xfId="569"/>
    <cellStyle name="40% - Акцент6 2 2 3" xfId="570"/>
    <cellStyle name="40% - Акцент6 2 2 3 2" xfId="571"/>
    <cellStyle name="40% - Акцент6 2 2 3 3" xfId="572"/>
    <cellStyle name="40% - Акцент6 2 2 4" xfId="573"/>
    <cellStyle name="40% - Акцент6 2 2 5" xfId="574"/>
    <cellStyle name="40% - Акцент6 2 3" xfId="575"/>
    <cellStyle name="40% - Акцент6 2 3 2" xfId="576"/>
    <cellStyle name="40% - Акцент6 2 3 2 2" xfId="577"/>
    <cellStyle name="40% - Акцент6 2 3 2 2 2" xfId="578"/>
    <cellStyle name="40% - Акцент6 2 3 2 2 3" xfId="579"/>
    <cellStyle name="40% - Акцент6 2 3 2 3" xfId="580"/>
    <cellStyle name="40% - Акцент6 2 3 2 4" xfId="581"/>
    <cellStyle name="40% - Акцент6 2 3 3" xfId="582"/>
    <cellStyle name="40% - Акцент6 2 3 3 2" xfId="583"/>
    <cellStyle name="40% - Акцент6 2 3 3 3" xfId="584"/>
    <cellStyle name="40% - Акцент6 2 3 4" xfId="585"/>
    <cellStyle name="40% - Акцент6 2 3 5" xfId="586"/>
    <cellStyle name="40% - Акцент6 2 4" xfId="587"/>
    <cellStyle name="40% - Акцент6 2 4 2" xfId="588"/>
    <cellStyle name="40% - Акцент6 2 4 2 2" xfId="589"/>
    <cellStyle name="40% - Акцент6 2 4 2 3" xfId="590"/>
    <cellStyle name="40% - Акцент6 2 4 3" xfId="591"/>
    <cellStyle name="40% - Акцент6 2 4 4" xfId="592"/>
    <cellStyle name="40% - Акцент6 2 5" xfId="593"/>
    <cellStyle name="40% - Акцент6 2 5 2" xfId="594"/>
    <cellStyle name="40% - Акцент6 2 5 3" xfId="595"/>
    <cellStyle name="40% - Акцент6 2 6" xfId="596"/>
    <cellStyle name="40% - Акцент6 2 7" xfId="597"/>
    <cellStyle name="40% - Акцент6 3" xfId="598"/>
    <cellStyle name="40% - Акцент6 3 2" xfId="599"/>
    <cellStyle name="40% - Акцент6 3 2 2" xfId="600"/>
    <cellStyle name="40% - Акцент6 3 2 2 2" xfId="601"/>
    <cellStyle name="40% - Акцент6 3 2 2 3" xfId="602"/>
    <cellStyle name="40% - Акцент6 3 2 3" xfId="603"/>
    <cellStyle name="40% - Акцент6 3 2 4" xfId="604"/>
    <cellStyle name="40% - Акцент6 3 2 4 2" xfId="605"/>
    <cellStyle name="40% - Акцент6 3 3" xfId="606"/>
    <cellStyle name="40% - Акцент6 3 3 2" xfId="607"/>
    <cellStyle name="40% - Акцент6 3 3 3" xfId="608"/>
    <cellStyle name="40% - Акцент6 3 4" xfId="609"/>
    <cellStyle name="40% - Акцент6 3 4 2" xfId="610"/>
    <cellStyle name="40% - Акцент6 3 5" xfId="611"/>
    <cellStyle name="40% - Акцент6 4" xfId="612"/>
    <cellStyle name="60% - Акцент1 2" xfId="613"/>
    <cellStyle name="60% - Акцент1 3" xfId="614"/>
    <cellStyle name="60% - Акцент1 3 2" xfId="615"/>
    <cellStyle name="60% - Акцент1 3 3" xfId="616"/>
    <cellStyle name="60% - Акцент1 4" xfId="617"/>
    <cellStyle name="60% - Акцент2 2" xfId="618"/>
    <cellStyle name="60% - Акцент2 3" xfId="619"/>
    <cellStyle name="60% - Акцент2 3 2" xfId="620"/>
    <cellStyle name="60% - Акцент2 3 3" xfId="621"/>
    <cellStyle name="60% - Акцент2 4" xfId="622"/>
    <cellStyle name="60% - Акцент3 2" xfId="623"/>
    <cellStyle name="60% - Акцент3 3" xfId="624"/>
    <cellStyle name="60% - Акцент3 3 2" xfId="625"/>
    <cellStyle name="60% - Акцент3 3 3" xfId="626"/>
    <cellStyle name="60% - Акцент3 4" xfId="627"/>
    <cellStyle name="60% - Акцент4 2" xfId="628"/>
    <cellStyle name="60% - Акцент4 3" xfId="629"/>
    <cellStyle name="60% - Акцент4 3 2" xfId="630"/>
    <cellStyle name="60% - Акцент4 3 3" xfId="631"/>
    <cellStyle name="60% - Акцент4 4" xfId="632"/>
    <cellStyle name="60% - Акцент5 2" xfId="633"/>
    <cellStyle name="60% - Акцент5 3" xfId="634"/>
    <cellStyle name="60% - Акцент5 3 2" xfId="635"/>
    <cellStyle name="60% - Акцент5 3 3" xfId="636"/>
    <cellStyle name="60% - Акцент5 4" xfId="637"/>
    <cellStyle name="60% - Акцент6 2" xfId="638"/>
    <cellStyle name="60% - Акцент6 3" xfId="639"/>
    <cellStyle name="60% - Акцент6 3 2" xfId="640"/>
    <cellStyle name="60% - Акцент6 3 3" xfId="641"/>
    <cellStyle name="60% - Акцент6 4" xfId="642"/>
    <cellStyle name="Акцент1" xfId="643" builtinId="29" customBuiltin="1"/>
    <cellStyle name="Акцент1 2" xfId="644"/>
    <cellStyle name="Акцент1 3" xfId="645"/>
    <cellStyle name="Акцент1 3 2" xfId="646"/>
    <cellStyle name="Акцент1 3 3" xfId="647"/>
    <cellStyle name="Акцент1 4" xfId="648"/>
    <cellStyle name="Акцент2" xfId="649" builtinId="33" customBuiltin="1"/>
    <cellStyle name="Акцент2 2" xfId="650"/>
    <cellStyle name="Акцент2 3" xfId="651"/>
    <cellStyle name="Акцент2 3 2" xfId="652"/>
    <cellStyle name="Акцент2 3 3" xfId="653"/>
    <cellStyle name="Акцент2 4" xfId="654"/>
    <cellStyle name="Акцент3" xfId="655" builtinId="37" customBuiltin="1"/>
    <cellStyle name="Акцент3 2" xfId="656"/>
    <cellStyle name="Акцент3 3" xfId="657"/>
    <cellStyle name="Акцент3 3 2" xfId="658"/>
    <cellStyle name="Акцент3 3 3" xfId="659"/>
    <cellStyle name="Акцент3 4" xfId="660"/>
    <cellStyle name="Акцент4" xfId="661" builtinId="41" customBuiltin="1"/>
    <cellStyle name="Акцент4 2" xfId="662"/>
    <cellStyle name="Акцент4 3" xfId="663"/>
    <cellStyle name="Акцент4 3 2" xfId="664"/>
    <cellStyle name="Акцент4 3 3" xfId="665"/>
    <cellStyle name="Акцент4 4" xfId="666"/>
    <cellStyle name="Акцент5" xfId="667" builtinId="45" customBuiltin="1"/>
    <cellStyle name="Акцент5 2" xfId="668"/>
    <cellStyle name="Акцент5 3" xfId="669"/>
    <cellStyle name="Акцент5 3 2" xfId="670"/>
    <cellStyle name="Акцент5 3 3" xfId="671"/>
    <cellStyle name="Акцент5 4" xfId="672"/>
    <cellStyle name="Акцент6" xfId="673" builtinId="49" customBuiltin="1"/>
    <cellStyle name="Акцент6 2" xfId="674"/>
    <cellStyle name="Акцент6 3" xfId="675"/>
    <cellStyle name="Акцент6 3 2" xfId="676"/>
    <cellStyle name="Акцент6 3 3" xfId="677"/>
    <cellStyle name="Акцент6 4" xfId="678"/>
    <cellStyle name="Ввод " xfId="679" builtinId="20" customBuiltin="1"/>
    <cellStyle name="Ввод  2" xfId="680"/>
    <cellStyle name="Ввод  2 10" xfId="681"/>
    <cellStyle name="Ввод  2 11" xfId="682"/>
    <cellStyle name="Ввод  2 12" xfId="683"/>
    <cellStyle name="Ввод  2 13" xfId="684"/>
    <cellStyle name="Ввод  2 14" xfId="685"/>
    <cellStyle name="Ввод  2 15" xfId="686"/>
    <cellStyle name="Ввод  2 16" xfId="687"/>
    <cellStyle name="Ввод  2 17" xfId="688"/>
    <cellStyle name="Ввод  2 18" xfId="689"/>
    <cellStyle name="Ввод  2 19" xfId="690"/>
    <cellStyle name="Ввод  2 2" xfId="691"/>
    <cellStyle name="Ввод  2 3" xfId="692"/>
    <cellStyle name="Ввод  2 4" xfId="693"/>
    <cellStyle name="Ввод  2 5" xfId="694"/>
    <cellStyle name="Ввод  2 6" xfId="695"/>
    <cellStyle name="Ввод  2 7" xfId="696"/>
    <cellStyle name="Ввод  2 8" xfId="697"/>
    <cellStyle name="Ввод  2 9" xfId="698"/>
    <cellStyle name="Ввод  3" xfId="699"/>
    <cellStyle name="Ввод  3 2" xfId="700"/>
    <cellStyle name="Ввод  3 3" xfId="701"/>
    <cellStyle name="Ввод  4" xfId="702"/>
    <cellStyle name="Ввод  5" xfId="703"/>
    <cellStyle name="Вывод" xfId="704" builtinId="21" customBuiltin="1"/>
    <cellStyle name="Вывод 2" xfId="705"/>
    <cellStyle name="Вывод 2 10" xfId="706"/>
    <cellStyle name="Вывод 2 11" xfId="707"/>
    <cellStyle name="Вывод 2 12" xfId="708"/>
    <cellStyle name="Вывод 2 13" xfId="709"/>
    <cellStyle name="Вывод 2 14" xfId="710"/>
    <cellStyle name="Вывод 2 15" xfId="711"/>
    <cellStyle name="Вывод 2 16" xfId="712"/>
    <cellStyle name="Вывод 2 17" xfId="713"/>
    <cellStyle name="Вывод 2 18" xfId="714"/>
    <cellStyle name="Вывод 2 19" xfId="715"/>
    <cellStyle name="Вывод 2 2" xfId="716"/>
    <cellStyle name="Вывод 2 2 10" xfId="717"/>
    <cellStyle name="Вывод 2 2 11" xfId="718"/>
    <cellStyle name="Вывод 2 2 12" xfId="719"/>
    <cellStyle name="Вывод 2 2 13" xfId="720"/>
    <cellStyle name="Вывод 2 2 14" xfId="721"/>
    <cellStyle name="Вывод 2 2 15" xfId="722"/>
    <cellStyle name="Вывод 2 2 16" xfId="723"/>
    <cellStyle name="Вывод 2 2 17" xfId="724"/>
    <cellStyle name="Вывод 2 2 18" xfId="725"/>
    <cellStyle name="Вывод 2 2 19" xfId="726"/>
    <cellStyle name="Вывод 2 2 2" xfId="727"/>
    <cellStyle name="Вывод 2 2 3" xfId="728"/>
    <cellStyle name="Вывод 2 2 4" xfId="729"/>
    <cellStyle name="Вывод 2 2 5" xfId="730"/>
    <cellStyle name="Вывод 2 2 6" xfId="731"/>
    <cellStyle name="Вывод 2 2 7" xfId="732"/>
    <cellStyle name="Вывод 2 2 8" xfId="733"/>
    <cellStyle name="Вывод 2 2 9" xfId="734"/>
    <cellStyle name="Вывод 2 20" xfId="735"/>
    <cellStyle name="Вывод 2 3" xfId="736"/>
    <cellStyle name="Вывод 2 4" xfId="737"/>
    <cellStyle name="Вывод 2 5" xfId="738"/>
    <cellStyle name="Вывод 2 6" xfId="739"/>
    <cellStyle name="Вывод 2 7" xfId="740"/>
    <cellStyle name="Вывод 2 8" xfId="741"/>
    <cellStyle name="Вывод 2 9" xfId="742"/>
    <cellStyle name="Вывод 3" xfId="743"/>
    <cellStyle name="Вывод 3 2" xfId="744"/>
    <cellStyle name="Вывод 3 3" xfId="745"/>
    <cellStyle name="Вывод 4" xfId="746"/>
    <cellStyle name="Вывод 5" xfId="747"/>
    <cellStyle name="Вычисление" xfId="748" builtinId="22" customBuiltin="1"/>
    <cellStyle name="Вычисление 2" xfId="749"/>
    <cellStyle name="Вычисление 2 10" xfId="750"/>
    <cellStyle name="Вычисление 2 11" xfId="751"/>
    <cellStyle name="Вычисление 2 12" xfId="752"/>
    <cellStyle name="Вычисление 2 13" xfId="753"/>
    <cellStyle name="Вычисление 2 14" xfId="754"/>
    <cellStyle name="Вычисление 2 15" xfId="755"/>
    <cellStyle name="Вычисление 2 16" xfId="756"/>
    <cellStyle name="Вычисление 2 17" xfId="757"/>
    <cellStyle name="Вычисление 2 18" xfId="758"/>
    <cellStyle name="Вычисление 2 19" xfId="759"/>
    <cellStyle name="Вычисление 2 2" xfId="760"/>
    <cellStyle name="Вычисление 2 3" xfId="761"/>
    <cellStyle name="Вычисление 2 4" xfId="762"/>
    <cellStyle name="Вычисление 2 5" xfId="763"/>
    <cellStyle name="Вычисление 2 6" xfId="764"/>
    <cellStyle name="Вычисление 2 7" xfId="765"/>
    <cellStyle name="Вычисление 2 8" xfId="766"/>
    <cellStyle name="Вычисление 2 9" xfId="767"/>
    <cellStyle name="Вычисление 3" xfId="768"/>
    <cellStyle name="Вычисление 3 2" xfId="769"/>
    <cellStyle name="Вычисление 3 3" xfId="770"/>
    <cellStyle name="Вычисление 4" xfId="771"/>
    <cellStyle name="Вычисление 5" xfId="772"/>
    <cellStyle name="Денежный 2" xfId="773"/>
    <cellStyle name="Денежный 2 2" xfId="774"/>
    <cellStyle name="Денежный 2 2 2" xfId="775"/>
    <cellStyle name="Денежный 2 2 2 2" xfId="776"/>
    <cellStyle name="Денежный 2 2 2 3" xfId="777"/>
    <cellStyle name="Денежный 2 2 2 3 2" xfId="778"/>
    <cellStyle name="Денежный 2 2 2 4" xfId="779"/>
    <cellStyle name="Денежный 2 2 3" xfId="780"/>
    <cellStyle name="Денежный 2 2 3 2" xfId="781"/>
    <cellStyle name="Денежный 2 2 4" xfId="782"/>
    <cellStyle name="Денежный 2 2 4 2" xfId="783"/>
    <cellStyle name="Денежный 2 2 5" xfId="784"/>
    <cellStyle name="Денежный 2 3" xfId="785"/>
    <cellStyle name="Денежный 2 3 2" xfId="786"/>
    <cellStyle name="Денежный 2 3 2 2" xfId="787"/>
    <cellStyle name="Денежный 2 3 2 3" xfId="788"/>
    <cellStyle name="Денежный 2 3 2 3 2" xfId="789"/>
    <cellStyle name="Денежный 2 3 3" xfId="790"/>
    <cellStyle name="Денежный 2 3 4" xfId="791"/>
    <cellStyle name="Денежный 2 3 4 2" xfId="792"/>
    <cellStyle name="Денежный 2 3 5" xfId="793"/>
    <cellStyle name="Денежный 2 4" xfId="794"/>
    <cellStyle name="Денежный 2 4 2" xfId="795"/>
    <cellStyle name="Денежный 2 4 2 2" xfId="796"/>
    <cellStyle name="Денежный 2 4 3" xfId="797"/>
    <cellStyle name="Денежный 2 4 3 2" xfId="798"/>
    <cellStyle name="Денежный 2 5" xfId="799"/>
    <cellStyle name="Денежный 2 5 2" xfId="800"/>
    <cellStyle name="Денежный 2 5 2 2" xfId="801"/>
    <cellStyle name="Денежный 2 5 3" xfId="802"/>
    <cellStyle name="Денежный 2 5 3 2" xfId="803"/>
    <cellStyle name="Денежный 2 5 4" xfId="804"/>
    <cellStyle name="Денежный 2 5 5" xfId="805"/>
    <cellStyle name="Денежный 2 6" xfId="806"/>
    <cellStyle name="Денежный 2 6 2" xfId="807"/>
    <cellStyle name="Денежный 2 6 3" xfId="808"/>
    <cellStyle name="Денежный 2 7" xfId="809"/>
    <cellStyle name="Денежный 2 7 2" xfId="810"/>
    <cellStyle name="Денежный 2 7 3" xfId="811"/>
    <cellStyle name="Денежный 2 8" xfId="812"/>
    <cellStyle name="Денежный 2 9" xfId="813"/>
    <cellStyle name="Заголовок 1" xfId="814" builtinId="16" customBuiltin="1"/>
    <cellStyle name="Заголовок 1 2" xfId="815"/>
    <cellStyle name="Заголовок 1 3" xfId="816"/>
    <cellStyle name="Заголовок 1 3 2" xfId="817"/>
    <cellStyle name="Заголовок 1 3 3" xfId="818"/>
    <cellStyle name="Заголовок 1 4" xfId="819"/>
    <cellStyle name="Заголовок 2" xfId="820" builtinId="17" customBuiltin="1"/>
    <cellStyle name="Заголовок 2 2" xfId="821"/>
    <cellStyle name="Заголовок 2 3" xfId="822"/>
    <cellStyle name="Заголовок 2 3 2" xfId="823"/>
    <cellStyle name="Заголовок 2 3 3" xfId="824"/>
    <cellStyle name="Заголовок 2 4" xfId="825"/>
    <cellStyle name="Заголовок 3" xfId="826" builtinId="18" customBuiltin="1"/>
    <cellStyle name="Заголовок 3 2" xfId="827"/>
    <cellStyle name="Заголовок 3 3" xfId="828"/>
    <cellStyle name="Заголовок 3 3 2" xfId="829"/>
    <cellStyle name="Заголовок 3 3 3" xfId="830"/>
    <cellStyle name="Заголовок 3 4" xfId="831"/>
    <cellStyle name="Заголовок 4" xfId="832" builtinId="19" customBuiltin="1"/>
    <cellStyle name="Заголовок 4 2" xfId="833"/>
    <cellStyle name="Заголовок 4 3" xfId="834"/>
    <cellStyle name="Заголовок 4 3 2" xfId="835"/>
    <cellStyle name="Заголовок 4 3 3" xfId="836"/>
    <cellStyle name="Заголовок 4 4" xfId="837"/>
    <cellStyle name="Итог" xfId="838" builtinId="25" customBuiltin="1"/>
    <cellStyle name="Итог 2" xfId="839"/>
    <cellStyle name="Итог 2 10" xfId="840"/>
    <cellStyle name="Итог 2 11" xfId="841"/>
    <cellStyle name="Итог 2 12" xfId="842"/>
    <cellStyle name="Итог 2 13" xfId="843"/>
    <cellStyle name="Итог 2 14" xfId="844"/>
    <cellStyle name="Итог 2 15" xfId="845"/>
    <cellStyle name="Итог 2 16" xfId="846"/>
    <cellStyle name="Итог 2 17" xfId="847"/>
    <cellStyle name="Итог 2 18" xfId="848"/>
    <cellStyle name="Итог 2 19" xfId="849"/>
    <cellStyle name="Итог 2 2" xfId="850"/>
    <cellStyle name="Итог 2 2 10" xfId="851"/>
    <cellStyle name="Итог 2 2 11" xfId="852"/>
    <cellStyle name="Итог 2 2 12" xfId="853"/>
    <cellStyle name="Итог 2 2 13" xfId="854"/>
    <cellStyle name="Итог 2 2 14" xfId="855"/>
    <cellStyle name="Итог 2 2 15" xfId="856"/>
    <cellStyle name="Итог 2 2 16" xfId="857"/>
    <cellStyle name="Итог 2 2 17" xfId="858"/>
    <cellStyle name="Итог 2 2 18" xfId="859"/>
    <cellStyle name="Итог 2 2 19" xfId="860"/>
    <cellStyle name="Итог 2 2 2" xfId="861"/>
    <cellStyle name="Итог 2 2 3" xfId="862"/>
    <cellStyle name="Итог 2 2 4" xfId="863"/>
    <cellStyle name="Итог 2 2 5" xfId="864"/>
    <cellStyle name="Итог 2 2 6" xfId="865"/>
    <cellStyle name="Итог 2 2 7" xfId="866"/>
    <cellStyle name="Итог 2 2 8" xfId="867"/>
    <cellStyle name="Итог 2 2 9" xfId="868"/>
    <cellStyle name="Итог 2 20" xfId="869"/>
    <cellStyle name="Итог 2 3" xfId="870"/>
    <cellStyle name="Итог 2 4" xfId="871"/>
    <cellStyle name="Итог 2 5" xfId="872"/>
    <cellStyle name="Итог 2 6" xfId="873"/>
    <cellStyle name="Итог 2 7" xfId="874"/>
    <cellStyle name="Итог 2 8" xfId="875"/>
    <cellStyle name="Итог 2 9" xfId="876"/>
    <cellStyle name="Итог 3" xfId="877"/>
    <cellStyle name="Итог 3 2" xfId="878"/>
    <cellStyle name="Итог 3 2 2" xfId="879"/>
    <cellStyle name="Итог 3 2 3" xfId="880"/>
    <cellStyle name="Итог 3 3" xfId="881"/>
    <cellStyle name="Итог 3 4" xfId="882"/>
    <cellStyle name="Итог 3 5" xfId="883"/>
    <cellStyle name="Итог 4" xfId="884"/>
    <cellStyle name="Итог 5" xfId="885"/>
    <cellStyle name="Контрольная ячейка" xfId="886" builtinId="23" customBuiltin="1"/>
    <cellStyle name="Контрольная ячейка 2" xfId="887"/>
    <cellStyle name="Контрольная ячейка 3" xfId="888"/>
    <cellStyle name="Контрольная ячейка 3 2" xfId="889"/>
    <cellStyle name="Контрольная ячейка 3 3" xfId="890"/>
    <cellStyle name="Контрольная ячейка 4" xfId="891"/>
    <cellStyle name="Название" xfId="892" builtinId="15" customBuiltin="1"/>
    <cellStyle name="Название 2" xfId="893"/>
    <cellStyle name="Название 3" xfId="894"/>
    <cellStyle name="Название 3 2" xfId="895"/>
    <cellStyle name="Название 3 3" xfId="896"/>
    <cellStyle name="Название 4" xfId="897"/>
    <cellStyle name="Нейтральный" xfId="898" builtinId="28" customBuiltin="1"/>
    <cellStyle name="Нейтральный 2" xfId="899"/>
    <cellStyle name="Нейтральный 3" xfId="900"/>
    <cellStyle name="Нейтральный 3 2" xfId="901"/>
    <cellStyle name="Нейтральный 3 3" xfId="902"/>
    <cellStyle name="Нейтральный 4" xfId="903"/>
    <cellStyle name="Обычный" xfId="0" builtinId="0"/>
    <cellStyle name="Обычный 10" xfId="904"/>
    <cellStyle name="Обычный 10 2" xfId="905"/>
    <cellStyle name="Обычный 10 2 2" xfId="906"/>
    <cellStyle name="Обычный 10 2 2 2" xfId="907"/>
    <cellStyle name="Обычный 10 2 3" xfId="908"/>
    <cellStyle name="Обычный 10 2 4" xfId="909"/>
    <cellStyle name="Обычный 10 3" xfId="910"/>
    <cellStyle name="Обычный 10 3 2" xfId="911"/>
    <cellStyle name="Обычный 10 3 2 2" xfId="912"/>
    <cellStyle name="Обычный 10 3 2 2 2" xfId="913"/>
    <cellStyle name="Обычный 10 3 2 2 3" xfId="914"/>
    <cellStyle name="Обычный 10 3 2 2 3 2" xfId="915"/>
    <cellStyle name="Обычный 10 3 2 2 3 3" xfId="916"/>
    <cellStyle name="Обычный 10 3 2 3" xfId="917"/>
    <cellStyle name="Обычный 10 3 2 4" xfId="918"/>
    <cellStyle name="Обычный 10 3 2 5" xfId="919"/>
    <cellStyle name="Обычный 10 3 3" xfId="920"/>
    <cellStyle name="Обычный 10 3 3 2" xfId="921"/>
    <cellStyle name="Обычный 10 3 3 2 2" xfId="922"/>
    <cellStyle name="Обычный 10 3 3 2 3" xfId="923"/>
    <cellStyle name="Обычный 10 3 3 2 3 2" xfId="924"/>
    <cellStyle name="Обычный 10 3 3 3" xfId="925"/>
    <cellStyle name="Обычный 10 3 3 3 2" xfId="926"/>
    <cellStyle name="Обычный 10 3 3 4" xfId="927"/>
    <cellStyle name="Обычный 10 3 4" xfId="928"/>
    <cellStyle name="Обычный 10 3 5" xfId="929"/>
    <cellStyle name="Обычный 10 3 5 2" xfId="930"/>
    <cellStyle name="Обычный 10 4" xfId="931"/>
    <cellStyle name="Обычный 10 4 2" xfId="932"/>
    <cellStyle name="Обычный 10 4 2 2" xfId="933"/>
    <cellStyle name="Обычный 10 4 3" xfId="934"/>
    <cellStyle name="Обычный 10 5" xfId="935"/>
    <cellStyle name="Обычный 10 5 2" xfId="936"/>
    <cellStyle name="Обычный 10 5 3" xfId="937"/>
    <cellStyle name="Обычный 10 6" xfId="938"/>
    <cellStyle name="Обычный 11" xfId="939"/>
    <cellStyle name="Обычный 11 2" xfId="940"/>
    <cellStyle name="Обычный 11 2 2" xfId="941"/>
    <cellStyle name="Обычный 11 2 3" xfId="942"/>
    <cellStyle name="Обычный 11 3" xfId="943"/>
    <cellStyle name="Обычный 11 3 2" xfId="944"/>
    <cellStyle name="Обычный 11 3 2 2" xfId="945"/>
    <cellStyle name="Обычный 11 3 3" xfId="946"/>
    <cellStyle name="Обычный 11 3 3 2" xfId="947"/>
    <cellStyle name="Обычный 11 3 3 3" xfId="948"/>
    <cellStyle name="Обычный 11 4" xfId="949"/>
    <cellStyle name="Обычный 11 4 2" xfId="950"/>
    <cellStyle name="Обычный 11 4 3" xfId="951"/>
    <cellStyle name="Обычный 11 5" xfId="952"/>
    <cellStyle name="Обычный 12" xfId="953"/>
    <cellStyle name="Обычный 12 2" xfId="954"/>
    <cellStyle name="Обычный 12 2 2" xfId="955"/>
    <cellStyle name="Обычный 12 3" xfId="956"/>
    <cellStyle name="Обычный 13" xfId="957"/>
    <cellStyle name="Обычный 13 2" xfId="958"/>
    <cellStyle name="Обычный 13 2 2" xfId="959"/>
    <cellStyle name="Обычный 13 3" xfId="960"/>
    <cellStyle name="Обычный 13 4" xfId="961"/>
    <cellStyle name="Обычный 14" xfId="962"/>
    <cellStyle name="Обычный 14 2" xfId="963"/>
    <cellStyle name="Обычный 14 2 2" xfId="964"/>
    <cellStyle name="Обычный 14 3" xfId="965"/>
    <cellStyle name="Обычный 14 3 2" xfId="966"/>
    <cellStyle name="Обычный 14 4" xfId="967"/>
    <cellStyle name="Обычный 15" xfId="968"/>
    <cellStyle name="Обычный 15 2" xfId="969"/>
    <cellStyle name="Обычный 15 3" xfId="970"/>
    <cellStyle name="Обычный 15 4" xfId="971"/>
    <cellStyle name="Обычный 16" xfId="972"/>
    <cellStyle name="Обычный 17" xfId="973"/>
    <cellStyle name="Обычный 2" xfId="974"/>
    <cellStyle name="Обычный 2 10" xfId="975"/>
    <cellStyle name="Обычный 2 10 2" xfId="976"/>
    <cellStyle name="Обычный 2 10 2 2" xfId="977"/>
    <cellStyle name="Обычный 2 10 2 3" xfId="978"/>
    <cellStyle name="Обычный 2 10 2 4" xfId="979"/>
    <cellStyle name="Обычный 2 10 2 4 2" xfId="980"/>
    <cellStyle name="Обычный 2 10 2 5" xfId="981"/>
    <cellStyle name="Обычный 2 10 3" xfId="982"/>
    <cellStyle name="Обычный 2 10 3 2" xfId="983"/>
    <cellStyle name="Обычный 2 10 3 3" xfId="984"/>
    <cellStyle name="Обычный 2 10 4" xfId="985"/>
    <cellStyle name="Обычный 2 10 4 2" xfId="986"/>
    <cellStyle name="Обычный 2 10 5" xfId="987"/>
    <cellStyle name="Обычный 2 10 5 2" xfId="988"/>
    <cellStyle name="Обычный 2 11" xfId="989"/>
    <cellStyle name="Обычный 2 11 2" xfId="990"/>
    <cellStyle name="Обычный 2 11 3" xfId="991"/>
    <cellStyle name="Обычный 2 2" xfId="992"/>
    <cellStyle name="Обычный 2 2 2" xfId="993"/>
    <cellStyle name="Обычный 2 2 2 2" xfId="994"/>
    <cellStyle name="Обычный 2 2 2 2 2" xfId="995"/>
    <cellStyle name="Обычный 2 2 2 2 2 2" xfId="996"/>
    <cellStyle name="Обычный 2 2 2 2 2 2 2" xfId="997"/>
    <cellStyle name="Обычный 2 2 2 2 2 3" xfId="998"/>
    <cellStyle name="Обычный 2 2 2 2 3" xfId="999"/>
    <cellStyle name="Обычный 2 2 2 2 3 2" xfId="1000"/>
    <cellStyle name="Обычный 2 2 2 2 3 2 2" xfId="1001"/>
    <cellStyle name="Обычный 2 2 2 2 3 2 3" xfId="1002"/>
    <cellStyle name="Обычный 2 2 2 2 3 3" xfId="1003"/>
    <cellStyle name="Обычный 2 2 2 2 3 4" xfId="1004"/>
    <cellStyle name="Обычный 2 2 2 2 4" xfId="1005"/>
    <cellStyle name="Обычный 2 2 2 2 4 2" xfId="1006"/>
    <cellStyle name="Обычный 2 2 2 2 4 3" xfId="1007"/>
    <cellStyle name="Обычный 2 2 2 2 5" xfId="1008"/>
    <cellStyle name="Обычный 2 2 2 2 6" xfId="1009"/>
    <cellStyle name="Обычный 2 2 2 3" xfId="1010"/>
    <cellStyle name="Обычный 2 2 2 3 2" xfId="1011"/>
    <cellStyle name="Обычный 2 2 2 3 2 2" xfId="1012"/>
    <cellStyle name="Обычный 2 2 2 3 2 3" xfId="1013"/>
    <cellStyle name="Обычный 2 2 2 3 3" xfId="1014"/>
    <cellStyle name="Обычный 2 2 2 3 3 2" xfId="1015"/>
    <cellStyle name="Обычный 2 2 2 3 4" xfId="1016"/>
    <cellStyle name="Обычный 2 2 2 3 5" xfId="1017"/>
    <cellStyle name="Обычный 2 2 2 4" xfId="1018"/>
    <cellStyle name="Обычный 2 2 2 4 2" xfId="1019"/>
    <cellStyle name="Обычный 2 2 2 4 3" xfId="1020"/>
    <cellStyle name="Обычный 2 2 2 5" xfId="1021"/>
    <cellStyle name="Обычный 2 2 2 5 2" xfId="1022"/>
    <cellStyle name="Обычный 2 2 2 6" xfId="1023"/>
    <cellStyle name="Обычный 2 2 2 6 2" xfId="1024"/>
    <cellStyle name="Обычный 2 2 2 7" xfId="1025"/>
    <cellStyle name="Обычный 2 2 3" xfId="1026"/>
    <cellStyle name="Обычный 2 2 3 2" xfId="1027"/>
    <cellStyle name="Обычный 2 2 3 2 2" xfId="1028"/>
    <cellStyle name="Обычный 2 2 3 2 3" xfId="1029"/>
    <cellStyle name="Обычный 2 2 3 3" xfId="1030"/>
    <cellStyle name="Обычный 2 2 3 4" xfId="1031"/>
    <cellStyle name="Обычный 2 2 3 5" xfId="1032"/>
    <cellStyle name="Обычный 2 2 4" xfId="1033"/>
    <cellStyle name="Обычный 2 2 4 2" xfId="1034"/>
    <cellStyle name="Обычный 2 2 4 2 2" xfId="1035"/>
    <cellStyle name="Обычный 2 2 4 3" xfId="1036"/>
    <cellStyle name="Обычный 2 2 4 4" xfId="1037"/>
    <cellStyle name="Обычный 2 2 5" xfId="1038"/>
    <cellStyle name="Обычный 2 2 5 2" xfId="1039"/>
    <cellStyle name="Обычный 2 2 5 2 2" xfId="1040"/>
    <cellStyle name="Обычный 2 2 5 2 3" xfId="1041"/>
    <cellStyle name="Обычный 2 2 5 3" xfId="1042"/>
    <cellStyle name="Обычный 2 2 5 4" xfId="1043"/>
    <cellStyle name="Обычный 2 2 5 4 2" xfId="1044"/>
    <cellStyle name="Обычный 2 2 5 5" xfId="1045"/>
    <cellStyle name="Обычный 2 2 6" xfId="1046"/>
    <cellStyle name="Обычный 2 2 6 2" xfId="1047"/>
    <cellStyle name="Обычный 2 2 7" xfId="1048"/>
    <cellStyle name="Обычный 2 2 7 2" xfId="1049"/>
    <cellStyle name="Обычный 2 2 8" xfId="1050"/>
    <cellStyle name="Обычный 2 3" xfId="1051"/>
    <cellStyle name="Обычный 2 3 2" xfId="1052"/>
    <cellStyle name="Обычный 2 3 2 2" xfId="1053"/>
    <cellStyle name="Обычный 2 3 2 2 2" xfId="1054"/>
    <cellStyle name="Обычный 2 3 2 2 2 2" xfId="1055"/>
    <cellStyle name="Обычный 2 3 2 2 2 2 2" xfId="1056"/>
    <cellStyle name="Обычный 2 3 2 2 2 2 2 2" xfId="1057"/>
    <cellStyle name="Обычный 2 3 2 2 2 2 2 3" xfId="1058"/>
    <cellStyle name="Обычный 2 3 2 2 2 2 3" xfId="1059"/>
    <cellStyle name="Обычный 2 3 2 2 2 2 4" xfId="1060"/>
    <cellStyle name="Обычный 2 3 2 2 2 3" xfId="1061"/>
    <cellStyle name="Обычный 2 3 2 2 2 3 2" xfId="1062"/>
    <cellStyle name="Обычный 2 3 2 2 2 3 3" xfId="1063"/>
    <cellStyle name="Обычный 2 3 2 2 2 4" xfId="1064"/>
    <cellStyle name="Обычный 2 3 2 2 2 5" xfId="1065"/>
    <cellStyle name="Обычный 2 3 2 2 2 6" xfId="1066"/>
    <cellStyle name="Обычный 2 3 2 2 3" xfId="1067"/>
    <cellStyle name="Обычный 2 3 2 2 3 2" xfId="1068"/>
    <cellStyle name="Обычный 2 3 2 2 3 3" xfId="1069"/>
    <cellStyle name="Обычный 2 3 2 2 4" xfId="1070"/>
    <cellStyle name="Обычный 2 3 2 2 4 2" xfId="1071"/>
    <cellStyle name="Обычный 2 3 2 2 4 2 2" xfId="1072"/>
    <cellStyle name="Обычный 2 3 2 2 4 2 3" xfId="1073"/>
    <cellStyle name="Обычный 2 3 2 2 4 3" xfId="1074"/>
    <cellStyle name="Обычный 2 3 2 2 4 4" xfId="1075"/>
    <cellStyle name="Обычный 2 3 2 2 5" xfId="1076"/>
    <cellStyle name="Обычный 2 3 2 2 5 2" xfId="1077"/>
    <cellStyle name="Обычный 2 3 2 2 5 3" xfId="1078"/>
    <cellStyle name="Обычный 2 3 2 2 6" xfId="1079"/>
    <cellStyle name="Обычный 2 3 2 2 7" xfId="1080"/>
    <cellStyle name="Обычный 2 3 2 3" xfId="1081"/>
    <cellStyle name="Обычный 2 3 2 3 2" xfId="1082"/>
    <cellStyle name="Обычный 2 3 2 3 2 2" xfId="1083"/>
    <cellStyle name="Обычный 2 3 2 3 2 2 2" xfId="1084"/>
    <cellStyle name="Обычный 2 3 2 3 2 3" xfId="1085"/>
    <cellStyle name="Обычный 2 3 2 3 3" xfId="1086"/>
    <cellStyle name="Обычный 2 3 2 3 3 2" xfId="1087"/>
    <cellStyle name="Обычный 2 3 2 3 4" xfId="1088"/>
    <cellStyle name="Обычный 2 3 2 3 4 2" xfId="1089"/>
    <cellStyle name="Обычный 2 3 2 3 4 2 2" xfId="1090"/>
    <cellStyle name="Обычный 2 3 2 3 4 3" xfId="1091"/>
    <cellStyle name="Обычный 2 3 2 3 5" xfId="1092"/>
    <cellStyle name="Обычный 2 3 2 3 6" xfId="1093"/>
    <cellStyle name="Обычный 2 3 2 3 6 2" xfId="1094"/>
    <cellStyle name="Обычный 2 3 2 3 7" xfId="1095"/>
    <cellStyle name="Обычный 2 3 2 3 8" xfId="1096"/>
    <cellStyle name="Обычный 2 3 2 3 9" xfId="1097"/>
    <cellStyle name="Обычный 2 3 2 4" xfId="1098"/>
    <cellStyle name="Обычный 2 3 2 4 2" xfId="1099"/>
    <cellStyle name="Обычный 2 3 2 4 2 2" xfId="1100"/>
    <cellStyle name="Обычный 2 3 2 4 2 3" xfId="1101"/>
    <cellStyle name="Обычный 2 3 2 4 3" xfId="1102"/>
    <cellStyle name="Обычный 2 3 2 4 3 2" xfId="1103"/>
    <cellStyle name="Обычный 2 3 2 4 3 3" xfId="1104"/>
    <cellStyle name="Обычный 2 3 2 4 4" xfId="1105"/>
    <cellStyle name="Обычный 2 3 2 4 4 2" xfId="1106"/>
    <cellStyle name="Обычный 2 3 2 4 4 3" xfId="1107"/>
    <cellStyle name="Обычный 2 3 2 4 5" xfId="1108"/>
    <cellStyle name="Обычный 2 3 2 4 6" xfId="1109"/>
    <cellStyle name="Обычный 2 3 2 5" xfId="1110"/>
    <cellStyle name="Обычный 2 3 2 5 2" xfId="1111"/>
    <cellStyle name="Обычный 2 3 2 6" xfId="1112"/>
    <cellStyle name="Обычный 2 3 2 7" xfId="1113"/>
    <cellStyle name="Обычный 2 3 3" xfId="1114"/>
    <cellStyle name="Обычный 2 3 3 2" xfId="1115"/>
    <cellStyle name="Обычный 2 3 3 2 2" xfId="1116"/>
    <cellStyle name="Обычный 2 3 3 3" xfId="1117"/>
    <cellStyle name="Обычный 2 3 3 3 2" xfId="1118"/>
    <cellStyle name="Обычный 2 3 3 3 3" xfId="1119"/>
    <cellStyle name="Обычный 2 3 3 4" xfId="1120"/>
    <cellStyle name="Обычный 2 3 3 4 2" xfId="1121"/>
    <cellStyle name="Обычный 2 3 3 5" xfId="1122"/>
    <cellStyle name="Обычный 2 3 4" xfId="1123"/>
    <cellStyle name="Обычный 2 3 4 2" xfId="1124"/>
    <cellStyle name="Обычный 2 3 4 3" xfId="1125"/>
    <cellStyle name="Обычный 2 3 5" xfId="1126"/>
    <cellStyle name="Обычный 2 3 5 2" xfId="1127"/>
    <cellStyle name="Обычный 2 3 6" xfId="1128"/>
    <cellStyle name="Обычный 2 4" xfId="1129"/>
    <cellStyle name="Обычный 2 4 2" xfId="1130"/>
    <cellStyle name="Обычный 2 4 2 2" xfId="1131"/>
    <cellStyle name="Обычный 2 4 2 2 2" xfId="1132"/>
    <cellStyle name="Обычный 2 4 2 2 3" xfId="1133"/>
    <cellStyle name="Обычный 2 4 2 3" xfId="1134"/>
    <cellStyle name="Обычный 2 4 2 3 2" xfId="1135"/>
    <cellStyle name="Обычный 2 4 2 4" xfId="1136"/>
    <cellStyle name="Обычный 2 4 2 4 2" xfId="1137"/>
    <cellStyle name="Обычный 2 4 2 4 2 2" xfId="1138"/>
    <cellStyle name="Обычный 2 4 2 4 2 3" xfId="1139"/>
    <cellStyle name="Обычный 2 4 2 4 2 4" xfId="1140"/>
    <cellStyle name="Обычный 2 4 2 4 3" xfId="1141"/>
    <cellStyle name="Обычный 2 4 2 4 3 2" xfId="1142"/>
    <cellStyle name="Обычный 2 4 2 4 4" xfId="1143"/>
    <cellStyle name="Обычный 2 4 2 5" xfId="1144"/>
    <cellStyle name="Обычный 2 4 2 5 2" xfId="1145"/>
    <cellStyle name="Обычный 2 4 2 6" xfId="1146"/>
    <cellStyle name="Обычный 2 4 2 7" xfId="1147"/>
    <cellStyle name="Обычный 2 4 2 8" xfId="1148"/>
    <cellStyle name="Обычный 2 4 3" xfId="1149"/>
    <cellStyle name="Обычный 2 4 3 2" xfId="1150"/>
    <cellStyle name="Обычный 2 4 3 2 2" xfId="1151"/>
    <cellStyle name="Обычный 2 4 3 2 2 2" xfId="1152"/>
    <cellStyle name="Обычный 2 4 3 2 3" xfId="1153"/>
    <cellStyle name="Обычный 2 4 3 2 4" xfId="1154"/>
    <cellStyle name="Обычный 2 4 3 2 5" xfId="1155"/>
    <cellStyle name="Обычный 2 4 3 3" xfId="1156"/>
    <cellStyle name="Обычный 2 4 3 3 2" xfId="1157"/>
    <cellStyle name="Обычный 2 4 3 4" xfId="1158"/>
    <cellStyle name="Обычный 2 4 3 5" xfId="1159"/>
    <cellStyle name="Обычный 2 4 3 6" xfId="1160"/>
    <cellStyle name="Обычный 2 4 4" xfId="1161"/>
    <cellStyle name="Обычный 2 4 4 2" xfId="1162"/>
    <cellStyle name="Обычный 2 4 4 2 2" xfId="1163"/>
    <cellStyle name="Обычный 2 4 4 2 2 2" xfId="1164"/>
    <cellStyle name="Обычный 2 4 4 2 2 3" xfId="1165"/>
    <cellStyle name="Обычный 2 4 4 2 2 4" xfId="1166"/>
    <cellStyle name="Обычный 2 4 4 2 3" xfId="1167"/>
    <cellStyle name="Обычный 2 4 4 2 4" xfId="1168"/>
    <cellStyle name="Обычный 2 4 4 3" xfId="1169"/>
    <cellStyle name="Обычный 2 4 4 3 2" xfId="1170"/>
    <cellStyle name="Обычный 2 4 4 3 3" xfId="1171"/>
    <cellStyle name="Обычный 2 4 4 4" xfId="1172"/>
    <cellStyle name="Обычный 2 4 4 5" xfId="1173"/>
    <cellStyle name="Обычный 2 4 5" xfId="1174"/>
    <cellStyle name="Обычный 2 4 5 2" xfId="1175"/>
    <cellStyle name="Обычный 2 4 5 3" xfId="1176"/>
    <cellStyle name="Обычный 2 4 6" xfId="1177"/>
    <cellStyle name="Обычный 2 5" xfId="1178"/>
    <cellStyle name="Обычный 2 5 2" xfId="1179"/>
    <cellStyle name="Обычный 2 5 2 2" xfId="1180"/>
    <cellStyle name="Обычный 2 5 2 2 2" xfId="1181"/>
    <cellStyle name="Обычный 2 5 2 2 3" xfId="1182"/>
    <cellStyle name="Обычный 2 5 2 3" xfId="1183"/>
    <cellStyle name="Обычный 2 5 3" xfId="1184"/>
    <cellStyle name="Обычный 2 5 3 2" xfId="1185"/>
    <cellStyle name="Обычный 2 5 3 2 2" xfId="1186"/>
    <cellStyle name="Обычный 2 5 3 3" xfId="1187"/>
    <cellStyle name="Обычный 2 5 3 4" xfId="1188"/>
    <cellStyle name="Обычный 2 5 3 4 2" xfId="1189"/>
    <cellStyle name="Обычный 2 5 3 4 3" xfId="1190"/>
    <cellStyle name="Обычный 2 5 3 5" xfId="1191"/>
    <cellStyle name="Обычный 2 5 3 6" xfId="1192"/>
    <cellStyle name="Обычный 2 5 3 7" xfId="1193"/>
    <cellStyle name="Обычный 2 5 4" xfId="1194"/>
    <cellStyle name="Обычный 2 5 4 2" xfId="1195"/>
    <cellStyle name="Обычный 2 5 4 3" xfId="1196"/>
    <cellStyle name="Обычный 2 5 5" xfId="1197"/>
    <cellStyle name="Обычный 2 5 5 2" xfId="1198"/>
    <cellStyle name="Обычный 2 5 6" xfId="1199"/>
    <cellStyle name="Обычный 2 5 7" xfId="1200"/>
    <cellStyle name="Обычный 2 6" xfId="1201"/>
    <cellStyle name="Обычный 2 6 2" xfId="1202"/>
    <cellStyle name="Обычный 2 6 2 2" xfId="1203"/>
    <cellStyle name="Обычный 2 6 2 2 2" xfId="1204"/>
    <cellStyle name="Обычный 2 6 2 3" xfId="1205"/>
    <cellStyle name="Обычный 2 6 2 4" xfId="1206"/>
    <cellStyle name="Обычный 2 6 3" xfId="1207"/>
    <cellStyle name="Обычный 2 6 3 2" xfId="1208"/>
    <cellStyle name="Обычный 2 6 3 2 2" xfId="1209"/>
    <cellStyle name="Обычный 2 6 3 3" xfId="1210"/>
    <cellStyle name="Обычный 2 6 3 3 2" xfId="1211"/>
    <cellStyle name="Обычный 2 6 3 3 3" xfId="1212"/>
    <cellStyle name="Обычный 2 6 3 4" xfId="1213"/>
    <cellStyle name="Обычный 2 6 3 4 2" xfId="1214"/>
    <cellStyle name="Обычный 2 6 3 5" xfId="1215"/>
    <cellStyle name="Обычный 2 6 4" xfId="1216"/>
    <cellStyle name="Обычный 2 6 4 2" xfId="1217"/>
    <cellStyle name="Обычный 2 6 5" xfId="1218"/>
    <cellStyle name="Обычный 2 7" xfId="1219"/>
    <cellStyle name="Обычный 2 7 2" xfId="1220"/>
    <cellStyle name="Обычный 2 7 2 2" xfId="1221"/>
    <cellStyle name="Обычный 2 7 3" xfId="1222"/>
    <cellStyle name="Обычный 2 8" xfId="1223"/>
    <cellStyle name="Обычный 2 8 2" xfId="1224"/>
    <cellStyle name="Обычный 2 8 2 2" xfId="1225"/>
    <cellStyle name="Обычный 2 8 3" xfId="1226"/>
    <cellStyle name="Обычный 2 9" xfId="1227"/>
    <cellStyle name="Обычный 2 9 2" xfId="1228"/>
    <cellStyle name="Обычный 2 9 2 2" xfId="1229"/>
    <cellStyle name="Обычный 2 9 2 3" xfId="1230"/>
    <cellStyle name="Обычный 2 9 2 4" xfId="1231"/>
    <cellStyle name="Обычный 2 9 2 5" xfId="1232"/>
    <cellStyle name="Обычный 2 9 3" xfId="1233"/>
    <cellStyle name="Обычный 2 9 3 2" xfId="1234"/>
    <cellStyle name="Обычный 2 9 3 3" xfId="1235"/>
    <cellStyle name="Обычный 2 9 3 3 2" xfId="1236"/>
    <cellStyle name="Обычный 2 9 4" xfId="1237"/>
    <cellStyle name="Обычный 2 9 5" xfId="1238"/>
    <cellStyle name="Обычный 3" xfId="1239"/>
    <cellStyle name="Обычный 3 10" xfId="1240"/>
    <cellStyle name="Обычный 3 10 2" xfId="1241"/>
    <cellStyle name="Обычный 3 10 3" xfId="1242"/>
    <cellStyle name="Обычный 3 11" xfId="1243"/>
    <cellStyle name="Обычный 3 2" xfId="1244"/>
    <cellStyle name="Обычный 3 2 2" xfId="1245"/>
    <cellStyle name="Обычный 3 2 2 2" xfId="1246"/>
    <cellStyle name="Обычный 3 2 2 2 2" xfId="1247"/>
    <cellStyle name="Обычный 3 2 2 2 3" xfId="1248"/>
    <cellStyle name="Обычный 3 2 2 3" xfId="1249"/>
    <cellStyle name="Обычный 3 2 2 3 2" xfId="1250"/>
    <cellStyle name="Обычный 3 2 2 3 2 2" xfId="1251"/>
    <cellStyle name="Обычный 3 2 2 3 3" xfId="1252"/>
    <cellStyle name="Обычный 3 2 2 3 4" xfId="1253"/>
    <cellStyle name="Обычный 3 2 2 3 5" xfId="1254"/>
    <cellStyle name="Обычный 3 2 2 4" xfId="1255"/>
    <cellStyle name="Обычный 3 2 2 4 2" xfId="1256"/>
    <cellStyle name="Обычный 3 2 2 4 2 2" xfId="1257"/>
    <cellStyle name="Обычный 3 2 2 4 2 2 2" xfId="1258"/>
    <cellStyle name="Обычный 3 2 2 4 3" xfId="1259"/>
    <cellStyle name="Обычный 3 2 2 5" xfId="1260"/>
    <cellStyle name="Обычный 3 2 2 5 2" xfId="1261"/>
    <cellStyle name="Обычный 3 2 2 6" xfId="1262"/>
    <cellStyle name="Обычный 3 2 2 6 2" xfId="1263"/>
    <cellStyle name="Обычный 3 2 2 6 3" xfId="1264"/>
    <cellStyle name="Обычный 3 2 2 6 4" xfId="1265"/>
    <cellStyle name="Обычный 3 2 2 7" xfId="1266"/>
    <cellStyle name="Обычный 3 2 2 8" xfId="1267"/>
    <cellStyle name="Обычный 3 2 3" xfId="1268"/>
    <cellStyle name="Обычный 3 2 3 2" xfId="1269"/>
    <cellStyle name="Обычный 3 2 3 3" xfId="1270"/>
    <cellStyle name="Обычный 3 2 4" xfId="1271"/>
    <cellStyle name="Обычный 3 2 4 2" xfId="1272"/>
    <cellStyle name="Обычный 3 2 4 2 2" xfId="1273"/>
    <cellStyle name="Обычный 3 2 4 2 3" xfId="1274"/>
    <cellStyle name="Обычный 3 2 4 3" xfId="1275"/>
    <cellStyle name="Обычный 3 2 4 4" xfId="1276"/>
    <cellStyle name="Обычный 3 2 5" xfId="1277"/>
    <cellStyle name="Обычный 3 2 5 2" xfId="1278"/>
    <cellStyle name="Обычный 3 2 5 2 2" xfId="1279"/>
    <cellStyle name="Обычный 3 2 5 3" xfId="1280"/>
    <cellStyle name="Обычный 3 2 6" xfId="1281"/>
    <cellStyle name="Обычный 3 2 6 2" xfId="1282"/>
    <cellStyle name="Обычный 3 2 6 3" xfId="1283"/>
    <cellStyle name="Обычный 3 2 7" xfId="1284"/>
    <cellStyle name="Обычный 3 2 7 2" xfId="1285"/>
    <cellStyle name="Обычный 3 3" xfId="1286"/>
    <cellStyle name="Обычный 3 3 2" xfId="1287"/>
    <cellStyle name="Обычный 3 3 2 2" xfId="1288"/>
    <cellStyle name="Обычный 3 3 3" xfId="1289"/>
    <cellStyle name="Обычный 3 3 3 2" xfId="1290"/>
    <cellStyle name="Обычный 3 3 4" xfId="1291"/>
    <cellStyle name="Обычный 3 3 4 2" xfId="1292"/>
    <cellStyle name="Обычный 3 3 5" xfId="1293"/>
    <cellStyle name="Обычный 3 4" xfId="1294"/>
    <cellStyle name="Обычный 3 4 2" xfId="1295"/>
    <cellStyle name="Обычный 3 4 2 2" xfId="1296"/>
    <cellStyle name="Обычный 3 4 3" xfId="1297"/>
    <cellStyle name="Обычный 3 4 3 2" xfId="1298"/>
    <cellStyle name="Обычный 3 4 3 2 2" xfId="1299"/>
    <cellStyle name="Обычный 3 4 3 2 3" xfId="1300"/>
    <cellStyle name="Обычный 3 4 3 3" xfId="1301"/>
    <cellStyle name="Обычный 3 4 3 4" xfId="1302"/>
    <cellStyle name="Обычный 3 4 4" xfId="1303"/>
    <cellStyle name="Обычный 3 4 4 2" xfId="1304"/>
    <cellStyle name="Обычный 3 4 4 3" xfId="1305"/>
    <cellStyle name="Обычный 3 4 5" xfId="1306"/>
    <cellStyle name="Обычный 3 4 6" xfId="1307"/>
    <cellStyle name="Обычный 3 4 6 2" xfId="1308"/>
    <cellStyle name="Обычный 3 4 6 2 2" xfId="1309"/>
    <cellStyle name="Обычный 3 4 6 2 2 2" xfId="1310"/>
    <cellStyle name="Обычный 3 4 6 3" xfId="1311"/>
    <cellStyle name="Обычный 3 4 6 4" xfId="1312"/>
    <cellStyle name="Обычный 3 4 7" xfId="1313"/>
    <cellStyle name="Обычный 3 4 7 2" xfId="1314"/>
    <cellStyle name="Обычный 3 4 7 3" xfId="1315"/>
    <cellStyle name="Обычный 3 4 8" xfId="1316"/>
    <cellStyle name="Обычный 3 5" xfId="1317"/>
    <cellStyle name="Обычный 3 5 2" xfId="1318"/>
    <cellStyle name="Обычный 3 5 2 2" xfId="1319"/>
    <cellStyle name="Обычный 3 5 2 2 2" xfId="1320"/>
    <cellStyle name="Обычный 3 5 2 3" xfId="1321"/>
    <cellStyle name="Обычный 3 5 2 4" xfId="1322"/>
    <cellStyle name="Обычный 3 5 3" xfId="1323"/>
    <cellStyle name="Обычный 3 5 3 2" xfId="1324"/>
    <cellStyle name="Обычный 3 5 3 2 2" xfId="1325"/>
    <cellStyle name="Обычный 3 5 3 3" xfId="1326"/>
    <cellStyle name="Обычный 3 5 3 4" xfId="1327"/>
    <cellStyle name="Обычный 3 5 4" xfId="1328"/>
    <cellStyle name="Обычный 3 5 5" xfId="1329"/>
    <cellStyle name="Обычный 3 6" xfId="1330"/>
    <cellStyle name="Обычный 3 6 2" xfId="1331"/>
    <cellStyle name="Обычный 3 6 2 2" xfId="1332"/>
    <cellStyle name="Обычный 3 6 3" xfId="1333"/>
    <cellStyle name="Обычный 3 7" xfId="1334"/>
    <cellStyle name="Обычный 3 7 2" xfId="1335"/>
    <cellStyle name="Обычный 3 7 2 2" xfId="1336"/>
    <cellStyle name="Обычный 3 7 3" xfId="1337"/>
    <cellStyle name="Обычный 3 8" xfId="1338"/>
    <cellStyle name="Обычный 3 8 2" xfId="1339"/>
    <cellStyle name="Обычный 3 8 2 2" xfId="1340"/>
    <cellStyle name="Обычный 3 8 2 3" xfId="1341"/>
    <cellStyle name="Обычный 3 8 3" xfId="1342"/>
    <cellStyle name="Обычный 3 8 3 2" xfId="1343"/>
    <cellStyle name="Обычный 3 8 4" xfId="1344"/>
    <cellStyle name="Обычный 3 9" xfId="1345"/>
    <cellStyle name="Обычный 3 9 2" xfId="1346"/>
    <cellStyle name="Обычный 3 9 2 2" xfId="1347"/>
    <cellStyle name="Обычный 3 9 2 3" xfId="1348"/>
    <cellStyle name="Обычный 3 9 3" xfId="1349"/>
    <cellStyle name="Обычный 3 9 4" xfId="1350"/>
    <cellStyle name="Обычный 3 9 5" xfId="1351"/>
    <cellStyle name="Обычный 3 9 6" xfId="1352"/>
    <cellStyle name="Обычный 4" xfId="1353"/>
    <cellStyle name="Обычный 4 2" xfId="1354"/>
    <cellStyle name="Обычный 4 2 2" xfId="1355"/>
    <cellStyle name="Обычный 4 2 3" xfId="1356"/>
    <cellStyle name="Обычный 4 2 3 2" xfId="1357"/>
    <cellStyle name="Обычный 4 2 3 2 2" xfId="1358"/>
    <cellStyle name="Обычный 4 2 3 2 3" xfId="1359"/>
    <cellStyle name="Обычный 4 2 3 2 4" xfId="1360"/>
    <cellStyle name="Обычный 4 2 3 3" xfId="1361"/>
    <cellStyle name="Обычный 4 2 3 4" xfId="1362"/>
    <cellStyle name="Обычный 4 2 3 5" xfId="1363"/>
    <cellStyle name="Обычный 4 2 4" xfId="1364"/>
    <cellStyle name="Обычный 4 2 5" xfId="1365"/>
    <cellStyle name="Обычный 4 2 5 2" xfId="1366"/>
    <cellStyle name="Обычный 4 2 5 3" xfId="1367"/>
    <cellStyle name="Обычный 4 2 6" xfId="1368"/>
    <cellStyle name="Обычный 4 2 6 2" xfId="1369"/>
    <cellStyle name="Обычный 4 2 6 3" xfId="1370"/>
    <cellStyle name="Обычный 4 2 6 4" xfId="1371"/>
    <cellStyle name="Обычный 4 2 6 5" xfId="1372"/>
    <cellStyle name="Обычный 4 3" xfId="1373"/>
    <cellStyle name="Обычный 4 3 2" xfId="1374"/>
    <cellStyle name="Обычный 4 3 3" xfId="1375"/>
    <cellStyle name="Обычный 4 3 4" xfId="1376"/>
    <cellStyle name="Обычный 4 3 5" xfId="1377"/>
    <cellStyle name="Обычный 4 4" xfId="1378"/>
    <cellStyle name="Обычный 4 4 2" xfId="1379"/>
    <cellStyle name="Обычный 4 4 2 2" xfId="1380"/>
    <cellStyle name="Обычный 4 4 3" xfId="1381"/>
    <cellStyle name="Обычный 4 4 3 2" xfId="1382"/>
    <cellStyle name="Обычный 4 4 4" xfId="1383"/>
    <cellStyle name="Обычный 4 4 5" xfId="1384"/>
    <cellStyle name="Обычный 4 5" xfId="1385"/>
    <cellStyle name="Обычный 4 5 2" xfId="1386"/>
    <cellStyle name="Обычный 4 5 2 2" xfId="1387"/>
    <cellStyle name="Обычный 4 5 2 2 2" xfId="1388"/>
    <cellStyle name="Обычный 4 5 2 3" xfId="1389"/>
    <cellStyle name="Обычный 4 5 3" xfId="1390"/>
    <cellStyle name="Обычный 4 6" xfId="1391"/>
    <cellStyle name="Обычный 4 6 2" xfId="1392"/>
    <cellStyle name="Обычный 4 6 2 2" xfId="1393"/>
    <cellStyle name="Обычный 4 6 3" xfId="1394"/>
    <cellStyle name="Обычный 4 6 4" xfId="1395"/>
    <cellStyle name="Обычный 4 6 5" xfId="1396"/>
    <cellStyle name="Обычный 4 7" xfId="1397"/>
    <cellStyle name="Обычный 4 7 2" xfId="1398"/>
    <cellStyle name="Обычный 5" xfId="1399"/>
    <cellStyle name="Обычный 5 10" xfId="1400"/>
    <cellStyle name="Обычный 5 11" xfId="1401"/>
    <cellStyle name="Обычный 5 2" xfId="1402"/>
    <cellStyle name="Обычный 5 2 2" xfId="1403"/>
    <cellStyle name="Обычный 5 2 2 2" xfId="1404"/>
    <cellStyle name="Обычный 5 2 2 2 2" xfId="1405"/>
    <cellStyle name="Обычный 5 2 2 2 2 2" xfId="1406"/>
    <cellStyle name="Обычный 5 2 2 2 2 2 2" xfId="1407"/>
    <cellStyle name="Обычный 5 2 2 2 2 3" xfId="1408"/>
    <cellStyle name="Обычный 5 2 2 2 3" xfId="1409"/>
    <cellStyle name="Обычный 5 2 2 2 3 2" xfId="1410"/>
    <cellStyle name="Обычный 5 2 2 2 4" xfId="1411"/>
    <cellStyle name="Обычный 5 2 2 3" xfId="1412"/>
    <cellStyle name="Обычный 5 2 2 3 2" xfId="1413"/>
    <cellStyle name="Обычный 5 2 2 3 3" xfId="1414"/>
    <cellStyle name="Обычный 5 2 2 4" xfId="1415"/>
    <cellStyle name="Обычный 5 2 3" xfId="1416"/>
    <cellStyle name="Обычный 5 2 3 2" xfId="1417"/>
    <cellStyle name="Обычный 5 2 3 2 2" xfId="1418"/>
    <cellStyle name="Обычный 5 2 3 2 2 2" xfId="1419"/>
    <cellStyle name="Обычный 5 2 3 2 2 2 2" xfId="1420"/>
    <cellStyle name="Обычный 5 2 3 2 3" xfId="1421"/>
    <cellStyle name="Обычный 5 2 3 2 4" xfId="1422"/>
    <cellStyle name="Обычный 5 2 3 2 5" xfId="1423"/>
    <cellStyle name="Обычный 5 2 3 2 6" xfId="1424"/>
    <cellStyle name="Обычный 5 2 3 3" xfId="1425"/>
    <cellStyle name="Обычный 5 2 3 3 2" xfId="1426"/>
    <cellStyle name="Обычный 5 2 3 3 3" xfId="1427"/>
    <cellStyle name="Обычный 5 2 3 3 4" xfId="1428"/>
    <cellStyle name="Обычный 5 2 3 4" xfId="1429"/>
    <cellStyle name="Обычный 5 2 3 4 2" xfId="1430"/>
    <cellStyle name="Обычный 5 2 3 4 3" xfId="1431"/>
    <cellStyle name="Обычный 5 2 3 4 4" xfId="1432"/>
    <cellStyle name="Обычный 5 2 3 5" xfId="1433"/>
    <cellStyle name="Обычный 5 2 3 5 2" xfId="1434"/>
    <cellStyle name="Обычный 5 2 3 6" xfId="1435"/>
    <cellStyle name="Обычный 5 2 3 7" xfId="1436"/>
    <cellStyle name="Обычный 5 2 4" xfId="1437"/>
    <cellStyle name="Обычный 5 2 4 2" xfId="1438"/>
    <cellStyle name="Обычный 5 2 4 2 2" xfId="1439"/>
    <cellStyle name="Обычный 5 2 4 2 3" xfId="1440"/>
    <cellStyle name="Обычный 5 2 4 3" xfId="1441"/>
    <cellStyle name="Обычный 5 2 4 4" xfId="1442"/>
    <cellStyle name="Обычный 5 2 5" xfId="1443"/>
    <cellStyle name="Обычный 5 2 5 2" xfId="1444"/>
    <cellStyle name="Обычный 5 2 5 3" xfId="1445"/>
    <cellStyle name="Обычный 5 2 5 4" xfId="1446"/>
    <cellStyle name="Обычный 5 2 5 5" xfId="1447"/>
    <cellStyle name="Обычный 5 2 5 6" xfId="1448"/>
    <cellStyle name="Обычный 5 2 6" xfId="1449"/>
    <cellStyle name="Обычный 5 2 7" xfId="1450"/>
    <cellStyle name="Обычный 5 2 8" xfId="1451"/>
    <cellStyle name="Обычный 5 3" xfId="1452"/>
    <cellStyle name="Обычный 5 3 2" xfId="1453"/>
    <cellStyle name="Обычный 5 3 2 2" xfId="1454"/>
    <cellStyle name="Обычный 5 3 2 2 2" xfId="1455"/>
    <cellStyle name="Обычный 5 3 2 2 3" xfId="1456"/>
    <cellStyle name="Обычный 5 3 2 3" xfId="1457"/>
    <cellStyle name="Обычный 5 3 2 3 2" xfId="1458"/>
    <cellStyle name="Обычный 5 3 2 4" xfId="1459"/>
    <cellStyle name="Обычный 5 3 2 5" xfId="1460"/>
    <cellStyle name="Обычный 5 3 3" xfId="1461"/>
    <cellStyle name="Обычный 5 3 3 2" xfId="1462"/>
    <cellStyle name="Обычный 5 3 3 2 2" xfId="1463"/>
    <cellStyle name="Обычный 5 3 3 2 3" xfId="1464"/>
    <cellStyle name="Обычный 5 3 3 3" xfId="1465"/>
    <cellStyle name="Обычный 5 3 3 4" xfId="1466"/>
    <cellStyle name="Обычный 5 3 3 5" xfId="1467"/>
    <cellStyle name="Обычный 5 3 3 6" xfId="1468"/>
    <cellStyle name="Обычный 5 3 4" xfId="1469"/>
    <cellStyle name="Обычный 5 3 4 2" xfId="1470"/>
    <cellStyle name="Обычный 5 3 4 3" xfId="1471"/>
    <cellStyle name="Обычный 5 3 4 4" xfId="1472"/>
    <cellStyle name="Обычный 5 3 5" xfId="1473"/>
    <cellStyle name="Обычный 5 3 5 2" xfId="1474"/>
    <cellStyle name="Обычный 5 3 6" xfId="1475"/>
    <cellStyle name="Обычный 5 3 7" xfId="1476"/>
    <cellStyle name="Обычный 5 4" xfId="1477"/>
    <cellStyle name="Обычный 5 4 2" xfId="1478"/>
    <cellStyle name="Обычный 5 4 2 2" xfId="1479"/>
    <cellStyle name="Обычный 5 4 2 3" xfId="1480"/>
    <cellStyle name="Обычный 5 4 3" xfId="1481"/>
    <cellStyle name="Обычный 5 4 3 2" xfId="1482"/>
    <cellStyle name="Обычный 5 4 3 2 2" xfId="1483"/>
    <cellStyle name="Обычный 5 4 3 3" xfId="1484"/>
    <cellStyle name="Обычный 5 4 3 4" xfId="1485"/>
    <cellStyle name="Обычный 5 4 4" xfId="1486"/>
    <cellStyle name="Обычный 5 4 4 2" xfId="1487"/>
    <cellStyle name="Обычный 5 4 5" xfId="1488"/>
    <cellStyle name="Обычный 5 4 6" xfId="1489"/>
    <cellStyle name="Обычный 5 5" xfId="1490"/>
    <cellStyle name="Обычный 5 5 2" xfId="1491"/>
    <cellStyle name="Обычный 5 5 2 2" xfId="1492"/>
    <cellStyle name="Обычный 5 5 2 2 2" xfId="1493"/>
    <cellStyle name="Обычный 5 5 2 3" xfId="1494"/>
    <cellStyle name="Обычный 5 5 2 4" xfId="1495"/>
    <cellStyle name="Обычный 5 5 3" xfId="1496"/>
    <cellStyle name="Обычный 5 5 3 2" xfId="1497"/>
    <cellStyle name="Обычный 5 5 4" xfId="1498"/>
    <cellStyle name="Обычный 5 5 5" xfId="1499"/>
    <cellStyle name="Обычный 5 6" xfId="1500"/>
    <cellStyle name="Обычный 5 6 2" xfId="1501"/>
    <cellStyle name="Обычный 5 6 2 2" xfId="1502"/>
    <cellStyle name="Обычный 5 6 2 3" xfId="1503"/>
    <cellStyle name="Обычный 5 6 3" xfId="1504"/>
    <cellStyle name="Обычный 5 6 4" xfId="1505"/>
    <cellStyle name="Обычный 5 6 5" xfId="1506"/>
    <cellStyle name="Обычный 5 6 6" xfId="1507"/>
    <cellStyle name="Обычный 5 7" xfId="1508"/>
    <cellStyle name="Обычный 5 7 2" xfId="1509"/>
    <cellStyle name="Обычный 5 8" xfId="1510"/>
    <cellStyle name="Обычный 5 9" xfId="1511"/>
    <cellStyle name="Обычный 5_ВР 112 122 133 134" xfId="1512"/>
    <cellStyle name="Обычный 6" xfId="1513"/>
    <cellStyle name="Обычный 6 10" xfId="1514"/>
    <cellStyle name="Обычный 6 10 2" xfId="1515"/>
    <cellStyle name="Обычный 6 10 3" xfId="1516"/>
    <cellStyle name="Обычный 6 10 4" xfId="1517"/>
    <cellStyle name="Обычный 6 11" xfId="1518"/>
    <cellStyle name="Обычный 6 12" xfId="1519"/>
    <cellStyle name="Обычный 6 12 2" xfId="1520"/>
    <cellStyle name="Обычный 6 2" xfId="1521"/>
    <cellStyle name="Обычный 6 2 2" xfId="1522"/>
    <cellStyle name="Обычный 6 2 2 2" xfId="1523"/>
    <cellStyle name="Обычный 6 2 2 2 2" xfId="1524"/>
    <cellStyle name="Обычный 6 2 2 2 3" xfId="1525"/>
    <cellStyle name="Обычный 6 2 2 3" xfId="1526"/>
    <cellStyle name="Обычный 6 2 2 4" xfId="1527"/>
    <cellStyle name="Обычный 6 2 2 5" xfId="1528"/>
    <cellStyle name="Обычный 6 2 2 6" xfId="1529"/>
    <cellStyle name="Обычный 6 2 3" xfId="1530"/>
    <cellStyle name="Обычный 6 2 3 2" xfId="1531"/>
    <cellStyle name="Обычный 6 2 3 2 2" xfId="1532"/>
    <cellStyle name="Обычный 6 2 3 3" xfId="1533"/>
    <cellStyle name="Обычный 6 2 3 4" xfId="1534"/>
    <cellStyle name="Обычный 6 2 3 5" xfId="1535"/>
    <cellStyle name="Обычный 6 2 3 6" xfId="1536"/>
    <cellStyle name="Обычный 6 2 4" xfId="1537"/>
    <cellStyle name="Обычный 6 2 4 2" xfId="1538"/>
    <cellStyle name="Обычный 6 2 5" xfId="1539"/>
    <cellStyle name="Обычный 6 2 6" xfId="1540"/>
    <cellStyle name="Обычный 6 3" xfId="1541"/>
    <cellStyle name="Обычный 6 3 2" xfId="1542"/>
    <cellStyle name="Обычный 6 3 2 2" xfId="1543"/>
    <cellStyle name="Обычный 6 3 2 2 2" xfId="1544"/>
    <cellStyle name="Обычный 6 3 2 2 3" xfId="1545"/>
    <cellStyle name="Обычный 6 3 2 2 4" xfId="1546"/>
    <cellStyle name="Обычный 6 3 2 3" xfId="1547"/>
    <cellStyle name="Обычный 6 3 2 3 2" xfId="1548"/>
    <cellStyle name="Обычный 6 3 2 4" xfId="1549"/>
    <cellStyle name="Обычный 6 3 2 5" xfId="1550"/>
    <cellStyle name="Обычный 6 3 2 6" xfId="1551"/>
    <cellStyle name="Обычный 6 3 3" xfId="1552"/>
    <cellStyle name="Обычный 6 3 3 2" xfId="1553"/>
    <cellStyle name="Обычный 6 3 3 2 2" xfId="1554"/>
    <cellStyle name="Обычный 6 3 3 3" xfId="1555"/>
    <cellStyle name="Обычный 6 3 3 4" xfId="1556"/>
    <cellStyle name="Обычный 6 3 4" xfId="1557"/>
    <cellStyle name="Обычный 6 3 4 2" xfId="1558"/>
    <cellStyle name="Обычный 6 3 5" xfId="1559"/>
    <cellStyle name="Обычный 6 4" xfId="1560"/>
    <cellStyle name="Обычный 6 4 2" xfId="1561"/>
    <cellStyle name="Обычный 6 4 2 2" xfId="1562"/>
    <cellStyle name="Обычный 6 4 2 3" xfId="1563"/>
    <cellStyle name="Обычный 6 4 3" xfId="1564"/>
    <cellStyle name="Обычный 6 4 4" xfId="1565"/>
    <cellStyle name="Обычный 6 4 5" xfId="1566"/>
    <cellStyle name="Обычный 6 4 6" xfId="1567"/>
    <cellStyle name="Обычный 6 5" xfId="1568"/>
    <cellStyle name="Обычный 6 5 10" xfId="1569"/>
    <cellStyle name="Обычный 6 5 2" xfId="1570"/>
    <cellStyle name="Обычный 6 5 2 2" xfId="1571"/>
    <cellStyle name="Обычный 6 5 2 3" xfId="1572"/>
    <cellStyle name="Обычный 6 5 2 4" xfId="1573"/>
    <cellStyle name="Обычный 6 5 3" xfId="1574"/>
    <cellStyle name="Обычный 6 5 3 2" xfId="1575"/>
    <cellStyle name="Обычный 6 5 3 2 2" xfId="1576"/>
    <cellStyle name="Обычный 6 5 4" xfId="1577"/>
    <cellStyle name="Обычный 6 5 5" xfId="1578"/>
    <cellStyle name="Обычный 6 5 6" xfId="1579"/>
    <cellStyle name="Обычный 6 5 6 2" xfId="1580"/>
    <cellStyle name="Обычный 6 5 6 3" xfId="1581"/>
    <cellStyle name="Обычный 6 5 7" xfId="1582"/>
    <cellStyle name="Обычный 6 5 7 2" xfId="1583"/>
    <cellStyle name="Обычный 6 5 7 2 2" xfId="1584"/>
    <cellStyle name="Обычный 6 5 8" xfId="1585"/>
    <cellStyle name="Обычный 6 5 8 2" xfId="1586"/>
    <cellStyle name="Обычный 6 5 8 3" xfId="1587"/>
    <cellStyle name="Обычный 6 5 8 4" xfId="1588"/>
    <cellStyle name="Обычный 6 5 9" xfId="1589"/>
    <cellStyle name="Обычный 6 6" xfId="1590"/>
    <cellStyle name="Обычный 6 6 2" xfId="1591"/>
    <cellStyle name="Обычный 6 6 3" xfId="1592"/>
    <cellStyle name="Обычный 6 6 4" xfId="1593"/>
    <cellStyle name="Обычный 6 6 5" xfId="1594"/>
    <cellStyle name="Обычный 6 6 6" xfId="1595"/>
    <cellStyle name="Обычный 6 7" xfId="1596"/>
    <cellStyle name="Обычный 6 7 2" xfId="1597"/>
    <cellStyle name="Обычный 6 7 2 2" xfId="1598"/>
    <cellStyle name="Обычный 6 7 3" xfId="1599"/>
    <cellStyle name="Обычный 6 7 3 2" xfId="1600"/>
    <cellStyle name="Обычный 6 7 3 2 2" xfId="1601"/>
    <cellStyle name="Обычный 6 7 4" xfId="1602"/>
    <cellStyle name="Обычный 6 7 5" xfId="1603"/>
    <cellStyle name="Обычный 6 7 6" xfId="1604"/>
    <cellStyle name="Обычный 6 7 6 2" xfId="1605"/>
    <cellStyle name="Обычный 6 7 6 3" xfId="1606"/>
    <cellStyle name="Обычный 6 7 7" xfId="1607"/>
    <cellStyle name="Обычный 6 8" xfId="1608"/>
    <cellStyle name="Обычный 6 8 2" xfId="1609"/>
    <cellStyle name="Обычный 6 8 3" xfId="1610"/>
    <cellStyle name="Обычный 6 8 4" xfId="1611"/>
    <cellStyle name="Обычный 6 8 5" xfId="1612"/>
    <cellStyle name="Обычный 6 9" xfId="1613"/>
    <cellStyle name="Обычный 6 9 2" xfId="1614"/>
    <cellStyle name="Обычный 6 9 3" xfId="1615"/>
    <cellStyle name="Обычный 6 9 4" xfId="1616"/>
    <cellStyle name="Обычный 6 9 4 2" xfId="1617"/>
    <cellStyle name="Обычный 6 9 5" xfId="1618"/>
    <cellStyle name="Обычный 7" xfId="1619"/>
    <cellStyle name="Обычный 7 2" xfId="1620"/>
    <cellStyle name="Обычный 7 2 2" xfId="1621"/>
    <cellStyle name="Обычный 7 2 2 2" xfId="1622"/>
    <cellStyle name="Обычный 7 2 2 2 2" xfId="1623"/>
    <cellStyle name="Обычный 7 2 2 3" xfId="1624"/>
    <cellStyle name="Обычный 7 2 2 4" xfId="1625"/>
    <cellStyle name="Обычный 7 2 2 4 2" xfId="1626"/>
    <cellStyle name="Обычный 7 2 3" xfId="1627"/>
    <cellStyle name="Обычный 7 2 3 2" xfId="1628"/>
    <cellStyle name="Обычный 7 2 3 2 2" xfId="1629"/>
    <cellStyle name="Обычный 7 2 3 3" xfId="1630"/>
    <cellStyle name="Обычный 7 2 3 4" xfId="1631"/>
    <cellStyle name="Обычный 7 2 4" xfId="1632"/>
    <cellStyle name="Обычный 7 2 4 2" xfId="1633"/>
    <cellStyle name="Обычный 7 2 4 3" xfId="1634"/>
    <cellStyle name="Обычный 7 2 4 4" xfId="1635"/>
    <cellStyle name="Обычный 7 2 5" xfId="1636"/>
    <cellStyle name="Обычный 7 2 6" xfId="1637"/>
    <cellStyle name="Обычный 7 2 7" xfId="1638"/>
    <cellStyle name="Обычный 7 3" xfId="1639"/>
    <cellStyle name="Обычный 7 3 2" xfId="1640"/>
    <cellStyle name="Обычный 7 3 2 2" xfId="1641"/>
    <cellStyle name="Обычный 7 3 2 2 2" xfId="1642"/>
    <cellStyle name="Обычный 7 3 2 3" xfId="1643"/>
    <cellStyle name="Обычный 7 3 2 4" xfId="1644"/>
    <cellStyle name="Обычный 7 3 3" xfId="1645"/>
    <cellStyle name="Обычный 7 4" xfId="1646"/>
    <cellStyle name="Обычный 7 4 2" xfId="1647"/>
    <cellStyle name="Обычный 7 4 2 2" xfId="1648"/>
    <cellStyle name="Обычный 7 4 2 3" xfId="1649"/>
    <cellStyle name="Обычный 7 4 2 4" xfId="1650"/>
    <cellStyle name="Обычный 7 4 3" xfId="1651"/>
    <cellStyle name="Обычный 7 4 3 2" xfId="1652"/>
    <cellStyle name="Обычный 7 4 4" xfId="1653"/>
    <cellStyle name="Обычный 7 4 5" xfId="1654"/>
    <cellStyle name="Обычный 7 4 6" xfId="1655"/>
    <cellStyle name="Обычный 7 5" xfId="1656"/>
    <cellStyle name="Обычный 7 5 2" xfId="1657"/>
    <cellStyle name="Обычный 7 5 2 2" xfId="1658"/>
    <cellStyle name="Обычный 7 5 2 2 2" xfId="1659"/>
    <cellStyle name="Обычный 7 5 2 2 3" xfId="1660"/>
    <cellStyle name="Обычный 7 5 2 2 4" xfId="1661"/>
    <cellStyle name="Обычный 7 5 2 3" xfId="1662"/>
    <cellStyle name="Обычный 7 5 2 4" xfId="1663"/>
    <cellStyle name="Обычный 7 5 3" xfId="1664"/>
    <cellStyle name="Обычный 7 5 3 2" xfId="1665"/>
    <cellStyle name="Обычный 7 5 3 3" xfId="1666"/>
    <cellStyle name="Обычный 7 5 4" xfId="1667"/>
    <cellStyle name="Обычный 7 5 4 2" xfId="1668"/>
    <cellStyle name="Обычный 7 5 4 3" xfId="1669"/>
    <cellStyle name="Обычный 7 5 4 4" xfId="1670"/>
    <cellStyle name="Обычный 7 6" xfId="1671"/>
    <cellStyle name="Обычный 7 6 2" xfId="1672"/>
    <cellStyle name="Обычный 7 6 3" xfId="1673"/>
    <cellStyle name="Обычный 7 7" xfId="1674"/>
    <cellStyle name="Обычный 7 8" xfId="1675"/>
    <cellStyle name="Обычный 7 8 2" xfId="1676"/>
    <cellStyle name="Обычный 7 9" xfId="1677"/>
    <cellStyle name="Обычный 8" xfId="1678"/>
    <cellStyle name="Обычный 8 2" xfId="1679"/>
    <cellStyle name="Обычный 8 2 2" xfId="1680"/>
    <cellStyle name="Обычный 8 2 2 2" xfId="1681"/>
    <cellStyle name="Обычный 8 2 2 3" xfId="1682"/>
    <cellStyle name="Обычный 8 2 2 4" xfId="1683"/>
    <cellStyle name="Обычный 8 2 3" xfId="1684"/>
    <cellStyle name="Обычный 8 2 4" xfId="1685"/>
    <cellStyle name="Обычный 8 2 5" xfId="1686"/>
    <cellStyle name="Обычный 8 3" xfId="1687"/>
    <cellStyle name="Обычный 8 3 2" xfId="1688"/>
    <cellStyle name="Обычный 8 3 3" xfId="1689"/>
    <cellStyle name="Обычный 8 3 4" xfId="1690"/>
    <cellStyle name="Обычный 8 4" xfId="1691"/>
    <cellStyle name="Обычный 8 4 2" xfId="1692"/>
    <cellStyle name="Обычный 8 4 2 2" xfId="1693"/>
    <cellStyle name="Обычный 8 4 3" xfId="1694"/>
    <cellStyle name="Обычный 8 4 4" xfId="1695"/>
    <cellStyle name="Обычный 8 5" xfId="1696"/>
    <cellStyle name="Обычный 8 5 2" xfId="1697"/>
    <cellStyle name="Обычный 8 5 2 2" xfId="1698"/>
    <cellStyle name="Обычный 8 5 3" xfId="1699"/>
    <cellStyle name="Обычный 8 5 3 2" xfId="1700"/>
    <cellStyle name="Обычный 8 5 3 3" xfId="1701"/>
    <cellStyle name="Обычный 8 5 3 3 2" xfId="1702"/>
    <cellStyle name="Обычный 8 5 4" xfId="1703"/>
    <cellStyle name="Обычный 8 6" xfId="1704"/>
    <cellStyle name="Обычный 8 6 2" xfId="1705"/>
    <cellStyle name="Обычный 8 6 3" xfId="1706"/>
    <cellStyle name="Обычный 8 6 3 2" xfId="1707"/>
    <cellStyle name="Обычный 8 7" xfId="1708"/>
    <cellStyle name="Обычный 8 7 2" xfId="1709"/>
    <cellStyle name="Обычный 8 7 3" xfId="1710"/>
    <cellStyle name="Обычный 8 7 4" xfId="1711"/>
    <cellStyle name="Обычный 8 8" xfId="1712"/>
    <cellStyle name="Обычный 9" xfId="1713"/>
    <cellStyle name="Обычный 9 2" xfId="1714"/>
    <cellStyle name="Обычный 9 2 2" xfId="1715"/>
    <cellStyle name="Обычный 9 2 2 2" xfId="1716"/>
    <cellStyle name="Обычный 9 2 2 2 2" xfId="1717"/>
    <cellStyle name="Обычный 9 2 2 2 2 2" xfId="1718"/>
    <cellStyle name="Обычный 9 2 2 2 3" xfId="1719"/>
    <cellStyle name="Обычный 9 2 2 2 4" xfId="1720"/>
    <cellStyle name="Обычный 9 2 2 3" xfId="1721"/>
    <cellStyle name="Обычный 9 2 2 3 2" xfId="1722"/>
    <cellStyle name="Обычный 9 2 2 4" xfId="1723"/>
    <cellStyle name="Обычный 9 2 3" xfId="1724"/>
    <cellStyle name="Обычный 9 2 3 2" xfId="1725"/>
    <cellStyle name="Обычный 9 2 3 2 2" xfId="1726"/>
    <cellStyle name="Обычный 9 2 3 2 3" xfId="1727"/>
    <cellStyle name="Обычный 9 2 3 3" xfId="1728"/>
    <cellStyle name="Обычный 9 2 3 4" xfId="1729"/>
    <cellStyle name="Обычный 9 2 4" xfId="1730"/>
    <cellStyle name="Обычный 9 2 4 2" xfId="1731"/>
    <cellStyle name="Обычный 9 2 4 2 2" xfId="1732"/>
    <cellStyle name="Обычный 9 2 4 3" xfId="1733"/>
    <cellStyle name="Обычный 9 2 4 4" xfId="1734"/>
    <cellStyle name="Обычный 9 2 4 4 2" xfId="1735"/>
    <cellStyle name="Обычный 9 2 5" xfId="1736"/>
    <cellStyle name="Обычный 9 2 5 2" xfId="1737"/>
    <cellStyle name="Обычный 9 2 5 3" xfId="1738"/>
    <cellStyle name="Обычный 9 2 5 4" xfId="1739"/>
    <cellStyle name="Обычный 9 2 6" xfId="1740"/>
    <cellStyle name="Обычный 9 2 6 2" xfId="1741"/>
    <cellStyle name="Обычный 9 2 6 3" xfId="1742"/>
    <cellStyle name="Обычный 9 2 7" xfId="1743"/>
    <cellStyle name="Обычный 9 2 8" xfId="1744"/>
    <cellStyle name="Обычный 9 3" xfId="1745"/>
    <cellStyle name="Обычный 9 3 2" xfId="1746"/>
    <cellStyle name="Обычный 9 3 2 2" xfId="1747"/>
    <cellStyle name="Обычный 9 3 2 2 2" xfId="1748"/>
    <cellStyle name="Обычный 9 3 2 2 2 2" xfId="1749"/>
    <cellStyle name="Обычный 9 3 2 2 2 3" xfId="1750"/>
    <cellStyle name="Обычный 9 3 2 2 3" xfId="1751"/>
    <cellStyle name="Обычный 9 3 2 3" xfId="1752"/>
    <cellStyle name="Обычный 9 3 2 3 2" xfId="1753"/>
    <cellStyle name="Обычный 9 3 2 3 3" xfId="1754"/>
    <cellStyle name="Обычный 9 3 2 4" xfId="1755"/>
    <cellStyle name="Обычный 9 3 2 4 2" xfId="1756"/>
    <cellStyle name="Обычный 9 3 2 5" xfId="1757"/>
    <cellStyle name="Обычный 9 3 3" xfId="1758"/>
    <cellStyle name="Обычный 9 4" xfId="1759"/>
    <cellStyle name="Обычный 9 4 2" xfId="1760"/>
    <cellStyle name="Обычный 9 4 2 2" xfId="1761"/>
    <cellStyle name="Обычный 9 4 2 2 2" xfId="1762"/>
    <cellStyle name="Обычный 9 4 2 2 3" xfId="1763"/>
    <cellStyle name="Обычный 9 4 2 2 4" xfId="1764"/>
    <cellStyle name="Обычный 9 4 2 3" xfId="1765"/>
    <cellStyle name="Обычный 9 4 2 4" xfId="1766"/>
    <cellStyle name="Обычный 9 4 3" xfId="1767"/>
    <cellStyle name="Обычный 9 4 3 2" xfId="1768"/>
    <cellStyle name="Обычный 9 4 3 3" xfId="1769"/>
    <cellStyle name="Обычный 9 4 4" xfId="1770"/>
    <cellStyle name="Обычный 9 4 4 2" xfId="1771"/>
    <cellStyle name="Обычный 9 4 4 3" xfId="1772"/>
    <cellStyle name="Обычный 9 4 5" xfId="1773"/>
    <cellStyle name="Обычный 9 5" xfId="1774"/>
    <cellStyle name="Обычный 9 5 2" xfId="1775"/>
    <cellStyle name="Обычный 9 5 2 2" xfId="1776"/>
    <cellStyle name="Обычный 9 5 2 3" xfId="1777"/>
    <cellStyle name="Обычный 9 5 3" xfId="1778"/>
    <cellStyle name="Обычный 9 5 4" xfId="1779"/>
    <cellStyle name="Обычный 9 6" xfId="1780"/>
    <cellStyle name="Обычный 9 6 2" xfId="1781"/>
    <cellStyle name="Обычный 9 6 3" xfId="1782"/>
    <cellStyle name="Обычный 9 7" xfId="1783"/>
    <cellStyle name="Обычный 9 7 2" xfId="1784"/>
    <cellStyle name="Обычный 9 8" xfId="1785"/>
    <cellStyle name="Плохой" xfId="1786" builtinId="27" customBuiltin="1"/>
    <cellStyle name="Плохой 2" xfId="1787"/>
    <cellStyle name="Плохой 3" xfId="1788"/>
    <cellStyle name="Плохой 3 2" xfId="1789"/>
    <cellStyle name="Плохой 3 3" xfId="1790"/>
    <cellStyle name="Плохой 4" xfId="1791"/>
    <cellStyle name="Пояснение" xfId="1792" builtinId="53" customBuiltin="1"/>
    <cellStyle name="Пояснение 2" xfId="1793"/>
    <cellStyle name="Пояснение 3" xfId="1794"/>
    <cellStyle name="Пояснение 3 2" xfId="1795"/>
    <cellStyle name="Пояснение 3 3" xfId="1796"/>
    <cellStyle name="Пояснение 4" xfId="1797"/>
    <cellStyle name="Примечание" xfId="1798" builtinId="10" customBuiltin="1"/>
    <cellStyle name="Примечание 2" xfId="1799"/>
    <cellStyle name="Примечание 2 10" xfId="1800"/>
    <cellStyle name="Примечание 2 11" xfId="1801"/>
    <cellStyle name="Примечание 2 12" xfId="1802"/>
    <cellStyle name="Примечание 2 13" xfId="1803"/>
    <cellStyle name="Примечание 2 14" xfId="1804"/>
    <cellStyle name="Примечание 2 15" xfId="1805"/>
    <cellStyle name="Примечание 2 16" xfId="1806"/>
    <cellStyle name="Примечание 2 17" xfId="1807"/>
    <cellStyle name="Примечание 2 18" xfId="1808"/>
    <cellStyle name="Примечание 2 19" xfId="1809"/>
    <cellStyle name="Примечание 2 2" xfId="1810"/>
    <cellStyle name="Примечание 2 2 10" xfId="1811"/>
    <cellStyle name="Примечание 2 2 11" xfId="1812"/>
    <cellStyle name="Примечание 2 2 12" xfId="1813"/>
    <cellStyle name="Примечание 2 2 13" xfId="1814"/>
    <cellStyle name="Примечание 2 2 14" xfId="1815"/>
    <cellStyle name="Примечание 2 2 15" xfId="1816"/>
    <cellStyle name="Примечание 2 2 16" xfId="1817"/>
    <cellStyle name="Примечание 2 2 17" xfId="1818"/>
    <cellStyle name="Примечание 2 2 18" xfId="1819"/>
    <cellStyle name="Примечание 2 2 19" xfId="1820"/>
    <cellStyle name="Примечание 2 2 2" xfId="1821"/>
    <cellStyle name="Примечание 2 2 2 2" xfId="1822"/>
    <cellStyle name="Примечание 2 2 2 3" xfId="1823"/>
    <cellStyle name="Примечание 2 2 2 4" xfId="1824"/>
    <cellStyle name="Примечание 2 2 20" xfId="1825"/>
    <cellStyle name="Примечание 2 2 3" xfId="1826"/>
    <cellStyle name="Примечание 2 2 3 2" xfId="1827"/>
    <cellStyle name="Примечание 2 2 4" xfId="1828"/>
    <cellStyle name="Примечание 2 2 4 2" xfId="1829"/>
    <cellStyle name="Примечание 2 2 5" xfId="1830"/>
    <cellStyle name="Примечание 2 2 5 2" xfId="1831"/>
    <cellStyle name="Примечание 2 2 6" xfId="1832"/>
    <cellStyle name="Примечание 2 2 6 2" xfId="1833"/>
    <cellStyle name="Примечание 2 2 7" xfId="1834"/>
    <cellStyle name="Примечание 2 2 8" xfId="1835"/>
    <cellStyle name="Примечание 2 2 9" xfId="1836"/>
    <cellStyle name="Примечание 2 20" xfId="1837"/>
    <cellStyle name="Примечание 2 21" xfId="1838"/>
    <cellStyle name="Примечание 2 3" xfId="1839"/>
    <cellStyle name="Примечание 2 3 2" xfId="1840"/>
    <cellStyle name="Примечание 2 3 3" xfId="1841"/>
    <cellStyle name="Примечание 2 3 3 2" xfId="1842"/>
    <cellStyle name="Примечание 2 3 3 3" xfId="1843"/>
    <cellStyle name="Примечание 2 3 4" xfId="1844"/>
    <cellStyle name="Примечание 2 4" xfId="1845"/>
    <cellStyle name="Примечание 2 4 2" xfId="1846"/>
    <cellStyle name="Примечание 2 4 3" xfId="1847"/>
    <cellStyle name="Примечание 2 5" xfId="1848"/>
    <cellStyle name="Примечание 2 5 2" xfId="1849"/>
    <cellStyle name="Примечание 2 5 3" xfId="1850"/>
    <cellStyle name="Примечание 2 6" xfId="1851"/>
    <cellStyle name="Примечание 2 6 2" xfId="1852"/>
    <cellStyle name="Примечание 2 7" xfId="1853"/>
    <cellStyle name="Примечание 2 7 2" xfId="1854"/>
    <cellStyle name="Примечание 2 7 3" xfId="1855"/>
    <cellStyle name="Примечание 2 7 4" xfId="1856"/>
    <cellStyle name="Примечание 2 8" xfId="1857"/>
    <cellStyle name="Примечание 2 8 2" xfId="1858"/>
    <cellStyle name="Примечание 2 9" xfId="1859"/>
    <cellStyle name="Примечание 3" xfId="1860"/>
    <cellStyle name="Примечание 3 10" xfId="1861"/>
    <cellStyle name="Примечание 3 11" xfId="1862"/>
    <cellStyle name="Примечание 3 12" xfId="1863"/>
    <cellStyle name="Примечание 3 13" xfId="1864"/>
    <cellStyle name="Примечание 3 14" xfId="1865"/>
    <cellStyle name="Примечание 3 15" xfId="1866"/>
    <cellStyle name="Примечание 3 16" xfId="1867"/>
    <cellStyle name="Примечание 3 17" xfId="1868"/>
    <cellStyle name="Примечание 3 18" xfId="1869"/>
    <cellStyle name="Примечание 3 19" xfId="1870"/>
    <cellStyle name="Примечание 3 2" xfId="1871"/>
    <cellStyle name="Примечание 3 2 10" xfId="1872"/>
    <cellStyle name="Примечание 3 2 11" xfId="1873"/>
    <cellStyle name="Примечание 3 2 12" xfId="1874"/>
    <cellStyle name="Примечание 3 2 13" xfId="1875"/>
    <cellStyle name="Примечание 3 2 14" xfId="1876"/>
    <cellStyle name="Примечание 3 2 15" xfId="1877"/>
    <cellStyle name="Примечание 3 2 16" xfId="1878"/>
    <cellStyle name="Примечание 3 2 17" xfId="1879"/>
    <cellStyle name="Примечание 3 2 18" xfId="1880"/>
    <cellStyle name="Примечание 3 2 19" xfId="1881"/>
    <cellStyle name="Примечание 3 2 2" xfId="1882"/>
    <cellStyle name="Примечание 3 2 2 2" xfId="1883"/>
    <cellStyle name="Примечание 3 2 2 3" xfId="1884"/>
    <cellStyle name="Примечание 3 2 20" xfId="1885"/>
    <cellStyle name="Примечание 3 2 21" xfId="1886"/>
    <cellStyle name="Примечание 3 2 3" xfId="1887"/>
    <cellStyle name="Примечание 3 2 3 2" xfId="1888"/>
    <cellStyle name="Примечание 3 2 4" xfId="1889"/>
    <cellStyle name="Примечание 3 2 5" xfId="1890"/>
    <cellStyle name="Примечание 3 2 6" xfId="1891"/>
    <cellStyle name="Примечание 3 2 7" xfId="1892"/>
    <cellStyle name="Примечание 3 2 8" xfId="1893"/>
    <cellStyle name="Примечание 3 2 9" xfId="1894"/>
    <cellStyle name="Примечание 3 20" xfId="1895"/>
    <cellStyle name="Примечание 3 21" xfId="1896"/>
    <cellStyle name="Примечание 3 22" xfId="1897"/>
    <cellStyle name="Примечание 3 3" xfId="1898"/>
    <cellStyle name="Примечание 3 3 2" xfId="1899"/>
    <cellStyle name="Примечание 3 3 2 2" xfId="1900"/>
    <cellStyle name="Примечание 3 3 2 3" xfId="1901"/>
    <cellStyle name="Примечание 3 3 2 3 2" xfId="1902"/>
    <cellStyle name="Примечание 3 3 3" xfId="1903"/>
    <cellStyle name="Примечание 3 3 3 2" xfId="1904"/>
    <cellStyle name="Примечание 3 3 3 3" xfId="1905"/>
    <cellStyle name="Примечание 3 3 4" xfId="1906"/>
    <cellStyle name="Примечание 3 3 5" xfId="1907"/>
    <cellStyle name="Примечание 3 4" xfId="1908"/>
    <cellStyle name="Примечание 3 4 2" xfId="1909"/>
    <cellStyle name="Примечание 3 4 3" xfId="1910"/>
    <cellStyle name="Примечание 3 4 4" xfId="1911"/>
    <cellStyle name="Примечание 3 5" xfId="1912"/>
    <cellStyle name="Примечание 3 5 2" xfId="1913"/>
    <cellStyle name="Примечание 3 5 3" xfId="1914"/>
    <cellStyle name="Примечание 3 5 4" xfId="1915"/>
    <cellStyle name="Примечание 3 6" xfId="1916"/>
    <cellStyle name="Примечание 3 6 2" xfId="1917"/>
    <cellStyle name="Примечание 3 7" xfId="1918"/>
    <cellStyle name="Примечание 3 8" xfId="1919"/>
    <cellStyle name="Примечание 3 9" xfId="1920"/>
    <cellStyle name="Примечание 4" xfId="1921"/>
    <cellStyle name="Примечание 4 2" xfId="1922"/>
    <cellStyle name="Примечание 4 2 2" xfId="1923"/>
    <cellStyle name="Примечание 4 3" xfId="1924"/>
    <cellStyle name="Примечание 4 3 2" xfId="1925"/>
    <cellStyle name="Примечание 4 3 3" xfId="1926"/>
    <cellStyle name="Примечание 4 3 3 2" xfId="1927"/>
    <cellStyle name="Примечание 4 4" xfId="1928"/>
    <cellStyle name="Примечание 4 5" xfId="1929"/>
    <cellStyle name="Примечание 4 5 2" xfId="1930"/>
    <cellStyle name="Примечание 4 5 3" xfId="1931"/>
    <cellStyle name="Примечание 4 6" xfId="1932"/>
    <cellStyle name="Примечание 4 6 2" xfId="1933"/>
    <cellStyle name="Примечание 4 7" xfId="1934"/>
    <cellStyle name="Примечание 5" xfId="1935"/>
    <cellStyle name="Примечание 6" xfId="1936"/>
    <cellStyle name="Примечание 6 2" xfId="1937"/>
    <cellStyle name="Связанная ячейка" xfId="1938" builtinId="24" customBuiltin="1"/>
    <cellStyle name="Связанная ячейка 2" xfId="1939"/>
    <cellStyle name="Связанная ячейка 3" xfId="1940"/>
    <cellStyle name="Связанная ячейка 3 2" xfId="1941"/>
    <cellStyle name="Связанная ячейка 3 3" xfId="1942"/>
    <cellStyle name="Связанная ячейка 4" xfId="1943"/>
    <cellStyle name="Стиль 1" xfId="1944"/>
    <cellStyle name="Текст предупреждения" xfId="1945" builtinId="11" customBuiltin="1"/>
    <cellStyle name="Текст предупреждения 2" xfId="1946"/>
    <cellStyle name="Текст предупреждения 3" xfId="1947"/>
    <cellStyle name="Текст предупреждения 3 2" xfId="1948"/>
    <cellStyle name="Текст предупреждения 3 3" xfId="1949"/>
    <cellStyle name="Текст предупреждения 4" xfId="1950"/>
    <cellStyle name="Финансовый 2" xfId="1951"/>
    <cellStyle name="Финансовый 2 2" xfId="1952"/>
    <cellStyle name="Финансовый 3" xfId="1953"/>
    <cellStyle name="Финансовый 4" xfId="1954"/>
    <cellStyle name="Хороший" xfId="1955" builtinId="26" customBuiltin="1"/>
    <cellStyle name="Хороший 2" xfId="1956"/>
    <cellStyle name="Хороший 3" xfId="1957"/>
    <cellStyle name="Хороший 3 2" xfId="1958"/>
    <cellStyle name="Хороший 3 3" xfId="1959"/>
    <cellStyle name="Хороший 4" xfId="19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9"/>
  <sheetViews>
    <sheetView topLeftCell="A4" zoomScale="70" zoomScaleNormal="70" workbookViewId="0">
      <pane xSplit="10" ySplit="1" topLeftCell="P44" activePane="bottomRight" state="frozen"/>
      <selection activeCell="A4" sqref="A4"/>
      <selection pane="topRight" activeCell="L4" sqref="L4"/>
      <selection pane="bottomLeft" activeCell="A5" sqref="A5"/>
      <selection pane="bottomRight" activeCell="I61" sqref="I61"/>
    </sheetView>
  </sheetViews>
  <sheetFormatPr defaultRowHeight="12.75" x14ac:dyDescent="0.2"/>
  <cols>
    <col min="1" max="1" width="6" customWidth="1"/>
    <col min="2" max="2" width="31.28515625" customWidth="1"/>
    <col min="3" max="3" width="7.28515625" customWidth="1"/>
    <col min="4" max="4" width="27.7109375" customWidth="1"/>
    <col min="5" max="5" width="23.85546875" customWidth="1"/>
    <col min="6" max="6" width="26.28515625" customWidth="1"/>
    <col min="7" max="7" width="16.28515625" customWidth="1"/>
    <col min="8" max="8" width="15.42578125" customWidth="1"/>
    <col min="9" max="9" width="19" customWidth="1"/>
    <col min="10" max="10" width="11.28515625" hidden="1" customWidth="1"/>
    <col min="11" max="11" width="9.28515625" customWidth="1"/>
    <col min="12" max="12" width="12" customWidth="1"/>
    <col min="13" max="14" width="10.7109375" customWidth="1"/>
    <col min="15" max="15" width="38.140625" customWidth="1"/>
    <col min="16" max="16" width="41.5703125" style="265" customWidth="1"/>
    <col min="17" max="17" width="17.42578125" customWidth="1"/>
    <col min="18" max="18" width="23.140625" customWidth="1"/>
    <col min="19" max="19" width="21.7109375" customWidth="1"/>
    <col min="20" max="20" width="5.140625" customWidth="1"/>
    <col min="21" max="21" width="4.85546875" customWidth="1"/>
    <col min="22" max="23" width="11.7109375" customWidth="1"/>
    <col min="24" max="24" width="5.7109375" customWidth="1"/>
    <col min="25" max="25" width="58.5703125" style="265" customWidth="1"/>
    <col min="26" max="26" width="9.140625" style="264"/>
    <col min="256" max="256" width="6" customWidth="1"/>
    <col min="257" max="257" width="31.28515625" customWidth="1"/>
    <col min="258" max="258" width="0" hidden="1" customWidth="1"/>
    <col min="259" max="259" width="9.7109375" customWidth="1"/>
    <col min="260" max="260" width="27.7109375" customWidth="1"/>
    <col min="261" max="261" width="23.28515625" customWidth="1"/>
    <col min="262" max="262" width="26.28515625" customWidth="1"/>
    <col min="263" max="263" width="16.28515625" customWidth="1"/>
    <col min="264" max="264" width="0" hidden="1" customWidth="1"/>
    <col min="265" max="265" width="18.28515625" customWidth="1"/>
    <col min="266" max="266" width="0" hidden="1" customWidth="1"/>
    <col min="267" max="267" width="9.28515625" customWidth="1"/>
    <col min="268" max="268" width="12" customWidth="1"/>
    <col min="269" max="270" width="0" hidden="1" customWidth="1"/>
    <col min="271" max="271" width="38.140625" customWidth="1"/>
    <col min="272" max="272" width="40.28515625" customWidth="1"/>
    <col min="273" max="273" width="17.42578125" customWidth="1"/>
    <col min="274" max="274" width="23.140625" customWidth="1"/>
    <col min="275" max="275" width="21.7109375" customWidth="1"/>
    <col min="276" max="276" width="5.140625" customWidth="1"/>
    <col min="277" max="277" width="4.85546875" customWidth="1"/>
    <col min="278" max="279" width="11.7109375" customWidth="1"/>
    <col min="280" max="280" width="5.7109375" customWidth="1"/>
    <col min="281" max="281" width="58.5703125" customWidth="1"/>
    <col min="512" max="512" width="6" customWidth="1"/>
    <col min="513" max="513" width="31.28515625" customWidth="1"/>
    <col min="514" max="514" width="0" hidden="1" customWidth="1"/>
    <col min="515" max="515" width="9.7109375" customWidth="1"/>
    <col min="516" max="516" width="27.7109375" customWidth="1"/>
    <col min="517" max="517" width="23.28515625" customWidth="1"/>
    <col min="518" max="518" width="26.28515625" customWidth="1"/>
    <col min="519" max="519" width="16.28515625" customWidth="1"/>
    <col min="520" max="520" width="0" hidden="1" customWidth="1"/>
    <col min="521" max="521" width="18.28515625" customWidth="1"/>
    <col min="522" max="522" width="0" hidden="1" customWidth="1"/>
    <col min="523" max="523" width="9.28515625" customWidth="1"/>
    <col min="524" max="524" width="12" customWidth="1"/>
    <col min="525" max="526" width="0" hidden="1" customWidth="1"/>
    <col min="527" max="527" width="38.140625" customWidth="1"/>
    <col min="528" max="528" width="40.28515625" customWidth="1"/>
    <col min="529" max="529" width="17.42578125" customWidth="1"/>
    <col min="530" max="530" width="23.140625" customWidth="1"/>
    <col min="531" max="531" width="21.7109375" customWidth="1"/>
    <col min="532" max="532" width="5.140625" customWidth="1"/>
    <col min="533" max="533" width="4.85546875" customWidth="1"/>
    <col min="534" max="535" width="11.7109375" customWidth="1"/>
    <col min="536" max="536" width="5.7109375" customWidth="1"/>
    <col min="537" max="537" width="58.5703125" customWidth="1"/>
    <col min="768" max="768" width="6" customWidth="1"/>
    <col min="769" max="769" width="31.28515625" customWidth="1"/>
    <col min="770" max="770" width="0" hidden="1" customWidth="1"/>
    <col min="771" max="771" width="9.7109375" customWidth="1"/>
    <col min="772" max="772" width="27.7109375" customWidth="1"/>
    <col min="773" max="773" width="23.28515625" customWidth="1"/>
    <col min="774" max="774" width="26.28515625" customWidth="1"/>
    <col min="775" max="775" width="16.28515625" customWidth="1"/>
    <col min="776" max="776" width="0" hidden="1" customWidth="1"/>
    <col min="777" max="777" width="18.28515625" customWidth="1"/>
    <col min="778" max="778" width="0" hidden="1" customWidth="1"/>
    <col min="779" max="779" width="9.28515625" customWidth="1"/>
    <col min="780" max="780" width="12" customWidth="1"/>
    <col min="781" max="782" width="0" hidden="1" customWidth="1"/>
    <col min="783" max="783" width="38.140625" customWidth="1"/>
    <col min="784" max="784" width="40.28515625" customWidth="1"/>
    <col min="785" max="785" width="17.42578125" customWidth="1"/>
    <col min="786" max="786" width="23.140625" customWidth="1"/>
    <col min="787" max="787" width="21.7109375" customWidth="1"/>
    <col min="788" max="788" width="5.140625" customWidth="1"/>
    <col min="789" max="789" width="4.85546875" customWidth="1"/>
    <col min="790" max="791" width="11.7109375" customWidth="1"/>
    <col min="792" max="792" width="5.7109375" customWidth="1"/>
    <col min="793" max="793" width="58.5703125" customWidth="1"/>
    <col min="1024" max="1024" width="6" customWidth="1"/>
    <col min="1025" max="1025" width="31.28515625" customWidth="1"/>
    <col min="1026" max="1026" width="0" hidden="1" customWidth="1"/>
    <col min="1027" max="1027" width="9.7109375" customWidth="1"/>
    <col min="1028" max="1028" width="27.7109375" customWidth="1"/>
    <col min="1029" max="1029" width="23.28515625" customWidth="1"/>
    <col min="1030" max="1030" width="26.28515625" customWidth="1"/>
    <col min="1031" max="1031" width="16.28515625" customWidth="1"/>
    <col min="1032" max="1032" width="0" hidden="1" customWidth="1"/>
    <col min="1033" max="1033" width="18.28515625" customWidth="1"/>
    <col min="1034" max="1034" width="0" hidden="1" customWidth="1"/>
    <col min="1035" max="1035" width="9.28515625" customWidth="1"/>
    <col min="1036" max="1036" width="12" customWidth="1"/>
    <col min="1037" max="1038" width="0" hidden="1" customWidth="1"/>
    <col min="1039" max="1039" width="38.140625" customWidth="1"/>
    <col min="1040" max="1040" width="40.28515625" customWidth="1"/>
    <col min="1041" max="1041" width="17.42578125" customWidth="1"/>
    <col min="1042" max="1042" width="23.140625" customWidth="1"/>
    <col min="1043" max="1043" width="21.7109375" customWidth="1"/>
    <col min="1044" max="1044" width="5.140625" customWidth="1"/>
    <col min="1045" max="1045" width="4.85546875" customWidth="1"/>
    <col min="1046" max="1047" width="11.7109375" customWidth="1"/>
    <col min="1048" max="1048" width="5.7109375" customWidth="1"/>
    <col min="1049" max="1049" width="58.5703125" customWidth="1"/>
    <col min="1280" max="1280" width="6" customWidth="1"/>
    <col min="1281" max="1281" width="31.28515625" customWidth="1"/>
    <col min="1282" max="1282" width="0" hidden="1" customWidth="1"/>
    <col min="1283" max="1283" width="9.7109375" customWidth="1"/>
    <col min="1284" max="1284" width="27.7109375" customWidth="1"/>
    <col min="1285" max="1285" width="23.28515625" customWidth="1"/>
    <col min="1286" max="1286" width="26.28515625" customWidth="1"/>
    <col min="1287" max="1287" width="16.28515625" customWidth="1"/>
    <col min="1288" max="1288" width="0" hidden="1" customWidth="1"/>
    <col min="1289" max="1289" width="18.28515625" customWidth="1"/>
    <col min="1290" max="1290" width="0" hidden="1" customWidth="1"/>
    <col min="1291" max="1291" width="9.28515625" customWidth="1"/>
    <col min="1292" max="1292" width="12" customWidth="1"/>
    <col min="1293" max="1294" width="0" hidden="1" customWidth="1"/>
    <col min="1295" max="1295" width="38.140625" customWidth="1"/>
    <col min="1296" max="1296" width="40.28515625" customWidth="1"/>
    <col min="1297" max="1297" width="17.42578125" customWidth="1"/>
    <col min="1298" max="1298" width="23.140625" customWidth="1"/>
    <col min="1299" max="1299" width="21.7109375" customWidth="1"/>
    <col min="1300" max="1300" width="5.140625" customWidth="1"/>
    <col min="1301" max="1301" width="4.85546875" customWidth="1"/>
    <col min="1302" max="1303" width="11.7109375" customWidth="1"/>
    <col min="1304" max="1304" width="5.7109375" customWidth="1"/>
    <col min="1305" max="1305" width="58.5703125" customWidth="1"/>
    <col min="1536" max="1536" width="6" customWidth="1"/>
    <col min="1537" max="1537" width="31.28515625" customWidth="1"/>
    <col min="1538" max="1538" width="0" hidden="1" customWidth="1"/>
    <col min="1539" max="1539" width="9.7109375" customWidth="1"/>
    <col min="1540" max="1540" width="27.7109375" customWidth="1"/>
    <col min="1541" max="1541" width="23.28515625" customWidth="1"/>
    <col min="1542" max="1542" width="26.28515625" customWidth="1"/>
    <col min="1543" max="1543" width="16.28515625" customWidth="1"/>
    <col min="1544" max="1544" width="0" hidden="1" customWidth="1"/>
    <col min="1545" max="1545" width="18.28515625" customWidth="1"/>
    <col min="1546" max="1546" width="0" hidden="1" customWidth="1"/>
    <col min="1547" max="1547" width="9.28515625" customWidth="1"/>
    <col min="1548" max="1548" width="12" customWidth="1"/>
    <col min="1549" max="1550" width="0" hidden="1" customWidth="1"/>
    <col min="1551" max="1551" width="38.140625" customWidth="1"/>
    <col min="1552" max="1552" width="40.28515625" customWidth="1"/>
    <col min="1553" max="1553" width="17.42578125" customWidth="1"/>
    <col min="1554" max="1554" width="23.140625" customWidth="1"/>
    <col min="1555" max="1555" width="21.7109375" customWidth="1"/>
    <col min="1556" max="1556" width="5.140625" customWidth="1"/>
    <col min="1557" max="1557" width="4.85546875" customWidth="1"/>
    <col min="1558" max="1559" width="11.7109375" customWidth="1"/>
    <col min="1560" max="1560" width="5.7109375" customWidth="1"/>
    <col min="1561" max="1561" width="58.5703125" customWidth="1"/>
    <col min="1792" max="1792" width="6" customWidth="1"/>
    <col min="1793" max="1793" width="31.28515625" customWidth="1"/>
    <col min="1794" max="1794" width="0" hidden="1" customWidth="1"/>
    <col min="1795" max="1795" width="9.7109375" customWidth="1"/>
    <col min="1796" max="1796" width="27.7109375" customWidth="1"/>
    <col min="1797" max="1797" width="23.28515625" customWidth="1"/>
    <col min="1798" max="1798" width="26.28515625" customWidth="1"/>
    <col min="1799" max="1799" width="16.28515625" customWidth="1"/>
    <col min="1800" max="1800" width="0" hidden="1" customWidth="1"/>
    <col min="1801" max="1801" width="18.28515625" customWidth="1"/>
    <col min="1802" max="1802" width="0" hidden="1" customWidth="1"/>
    <col min="1803" max="1803" width="9.28515625" customWidth="1"/>
    <col min="1804" max="1804" width="12" customWidth="1"/>
    <col min="1805" max="1806" width="0" hidden="1" customWidth="1"/>
    <col min="1807" max="1807" width="38.140625" customWidth="1"/>
    <col min="1808" max="1808" width="40.28515625" customWidth="1"/>
    <col min="1809" max="1809" width="17.42578125" customWidth="1"/>
    <col min="1810" max="1810" width="23.140625" customWidth="1"/>
    <col min="1811" max="1811" width="21.7109375" customWidth="1"/>
    <col min="1812" max="1812" width="5.140625" customWidth="1"/>
    <col min="1813" max="1813" width="4.85546875" customWidth="1"/>
    <col min="1814" max="1815" width="11.7109375" customWidth="1"/>
    <col min="1816" max="1816" width="5.7109375" customWidth="1"/>
    <col min="1817" max="1817" width="58.5703125" customWidth="1"/>
    <col min="2048" max="2048" width="6" customWidth="1"/>
    <col min="2049" max="2049" width="31.28515625" customWidth="1"/>
    <col min="2050" max="2050" width="0" hidden="1" customWidth="1"/>
    <col min="2051" max="2051" width="9.7109375" customWidth="1"/>
    <col min="2052" max="2052" width="27.7109375" customWidth="1"/>
    <col min="2053" max="2053" width="23.28515625" customWidth="1"/>
    <col min="2054" max="2054" width="26.28515625" customWidth="1"/>
    <col min="2055" max="2055" width="16.28515625" customWidth="1"/>
    <col min="2056" max="2056" width="0" hidden="1" customWidth="1"/>
    <col min="2057" max="2057" width="18.28515625" customWidth="1"/>
    <col min="2058" max="2058" width="0" hidden="1" customWidth="1"/>
    <col min="2059" max="2059" width="9.28515625" customWidth="1"/>
    <col min="2060" max="2060" width="12" customWidth="1"/>
    <col min="2061" max="2062" width="0" hidden="1" customWidth="1"/>
    <col min="2063" max="2063" width="38.140625" customWidth="1"/>
    <col min="2064" max="2064" width="40.28515625" customWidth="1"/>
    <col min="2065" max="2065" width="17.42578125" customWidth="1"/>
    <col min="2066" max="2066" width="23.140625" customWidth="1"/>
    <col min="2067" max="2067" width="21.7109375" customWidth="1"/>
    <col min="2068" max="2068" width="5.140625" customWidth="1"/>
    <col min="2069" max="2069" width="4.85546875" customWidth="1"/>
    <col min="2070" max="2071" width="11.7109375" customWidth="1"/>
    <col min="2072" max="2072" width="5.7109375" customWidth="1"/>
    <col min="2073" max="2073" width="58.5703125" customWidth="1"/>
    <col min="2304" max="2304" width="6" customWidth="1"/>
    <col min="2305" max="2305" width="31.28515625" customWidth="1"/>
    <col min="2306" max="2306" width="0" hidden="1" customWidth="1"/>
    <col min="2307" max="2307" width="9.7109375" customWidth="1"/>
    <col min="2308" max="2308" width="27.7109375" customWidth="1"/>
    <col min="2309" max="2309" width="23.28515625" customWidth="1"/>
    <col min="2310" max="2310" width="26.28515625" customWidth="1"/>
    <col min="2311" max="2311" width="16.28515625" customWidth="1"/>
    <col min="2312" max="2312" width="0" hidden="1" customWidth="1"/>
    <col min="2313" max="2313" width="18.28515625" customWidth="1"/>
    <col min="2314" max="2314" width="0" hidden="1" customWidth="1"/>
    <col min="2315" max="2315" width="9.28515625" customWidth="1"/>
    <col min="2316" max="2316" width="12" customWidth="1"/>
    <col min="2317" max="2318" width="0" hidden="1" customWidth="1"/>
    <col min="2319" max="2319" width="38.140625" customWidth="1"/>
    <col min="2320" max="2320" width="40.28515625" customWidth="1"/>
    <col min="2321" max="2321" width="17.42578125" customWidth="1"/>
    <col min="2322" max="2322" width="23.140625" customWidth="1"/>
    <col min="2323" max="2323" width="21.7109375" customWidth="1"/>
    <col min="2324" max="2324" width="5.140625" customWidth="1"/>
    <col min="2325" max="2325" width="4.85546875" customWidth="1"/>
    <col min="2326" max="2327" width="11.7109375" customWidth="1"/>
    <col min="2328" max="2328" width="5.7109375" customWidth="1"/>
    <col min="2329" max="2329" width="58.5703125" customWidth="1"/>
    <col min="2560" max="2560" width="6" customWidth="1"/>
    <col min="2561" max="2561" width="31.28515625" customWidth="1"/>
    <col min="2562" max="2562" width="0" hidden="1" customWidth="1"/>
    <col min="2563" max="2563" width="9.7109375" customWidth="1"/>
    <col min="2564" max="2564" width="27.7109375" customWidth="1"/>
    <col min="2565" max="2565" width="23.28515625" customWidth="1"/>
    <col min="2566" max="2566" width="26.28515625" customWidth="1"/>
    <col min="2567" max="2567" width="16.28515625" customWidth="1"/>
    <col min="2568" max="2568" width="0" hidden="1" customWidth="1"/>
    <col min="2569" max="2569" width="18.28515625" customWidth="1"/>
    <col min="2570" max="2570" width="0" hidden="1" customWidth="1"/>
    <col min="2571" max="2571" width="9.28515625" customWidth="1"/>
    <col min="2572" max="2572" width="12" customWidth="1"/>
    <col min="2573" max="2574" width="0" hidden="1" customWidth="1"/>
    <col min="2575" max="2575" width="38.140625" customWidth="1"/>
    <col min="2576" max="2576" width="40.28515625" customWidth="1"/>
    <col min="2577" max="2577" width="17.42578125" customWidth="1"/>
    <col min="2578" max="2578" width="23.140625" customWidth="1"/>
    <col min="2579" max="2579" width="21.7109375" customWidth="1"/>
    <col min="2580" max="2580" width="5.140625" customWidth="1"/>
    <col min="2581" max="2581" width="4.85546875" customWidth="1"/>
    <col min="2582" max="2583" width="11.7109375" customWidth="1"/>
    <col min="2584" max="2584" width="5.7109375" customWidth="1"/>
    <col min="2585" max="2585" width="58.5703125" customWidth="1"/>
    <col min="2816" max="2816" width="6" customWidth="1"/>
    <col min="2817" max="2817" width="31.28515625" customWidth="1"/>
    <col min="2818" max="2818" width="0" hidden="1" customWidth="1"/>
    <col min="2819" max="2819" width="9.7109375" customWidth="1"/>
    <col min="2820" max="2820" width="27.7109375" customWidth="1"/>
    <col min="2821" max="2821" width="23.28515625" customWidth="1"/>
    <col min="2822" max="2822" width="26.28515625" customWidth="1"/>
    <col min="2823" max="2823" width="16.28515625" customWidth="1"/>
    <col min="2824" max="2824" width="0" hidden="1" customWidth="1"/>
    <col min="2825" max="2825" width="18.28515625" customWidth="1"/>
    <col min="2826" max="2826" width="0" hidden="1" customWidth="1"/>
    <col min="2827" max="2827" width="9.28515625" customWidth="1"/>
    <col min="2828" max="2828" width="12" customWidth="1"/>
    <col min="2829" max="2830" width="0" hidden="1" customWidth="1"/>
    <col min="2831" max="2831" width="38.140625" customWidth="1"/>
    <col min="2832" max="2832" width="40.28515625" customWidth="1"/>
    <col min="2833" max="2833" width="17.42578125" customWidth="1"/>
    <col min="2834" max="2834" width="23.140625" customWidth="1"/>
    <col min="2835" max="2835" width="21.7109375" customWidth="1"/>
    <col min="2836" max="2836" width="5.140625" customWidth="1"/>
    <col min="2837" max="2837" width="4.85546875" customWidth="1"/>
    <col min="2838" max="2839" width="11.7109375" customWidth="1"/>
    <col min="2840" max="2840" width="5.7109375" customWidth="1"/>
    <col min="2841" max="2841" width="58.5703125" customWidth="1"/>
    <col min="3072" max="3072" width="6" customWidth="1"/>
    <col min="3073" max="3073" width="31.28515625" customWidth="1"/>
    <col min="3074" max="3074" width="0" hidden="1" customWidth="1"/>
    <col min="3075" max="3075" width="9.7109375" customWidth="1"/>
    <col min="3076" max="3076" width="27.7109375" customWidth="1"/>
    <col min="3077" max="3077" width="23.28515625" customWidth="1"/>
    <col min="3078" max="3078" width="26.28515625" customWidth="1"/>
    <col min="3079" max="3079" width="16.28515625" customWidth="1"/>
    <col min="3080" max="3080" width="0" hidden="1" customWidth="1"/>
    <col min="3081" max="3081" width="18.28515625" customWidth="1"/>
    <col min="3082" max="3082" width="0" hidden="1" customWidth="1"/>
    <col min="3083" max="3083" width="9.28515625" customWidth="1"/>
    <col min="3084" max="3084" width="12" customWidth="1"/>
    <col min="3085" max="3086" width="0" hidden="1" customWidth="1"/>
    <col min="3087" max="3087" width="38.140625" customWidth="1"/>
    <col min="3088" max="3088" width="40.28515625" customWidth="1"/>
    <col min="3089" max="3089" width="17.42578125" customWidth="1"/>
    <col min="3090" max="3090" width="23.140625" customWidth="1"/>
    <col min="3091" max="3091" width="21.7109375" customWidth="1"/>
    <col min="3092" max="3092" width="5.140625" customWidth="1"/>
    <col min="3093" max="3093" width="4.85546875" customWidth="1"/>
    <col min="3094" max="3095" width="11.7109375" customWidth="1"/>
    <col min="3096" max="3096" width="5.7109375" customWidth="1"/>
    <col min="3097" max="3097" width="58.5703125" customWidth="1"/>
    <col min="3328" max="3328" width="6" customWidth="1"/>
    <col min="3329" max="3329" width="31.28515625" customWidth="1"/>
    <col min="3330" max="3330" width="0" hidden="1" customWidth="1"/>
    <col min="3331" max="3331" width="9.7109375" customWidth="1"/>
    <col min="3332" max="3332" width="27.7109375" customWidth="1"/>
    <col min="3333" max="3333" width="23.28515625" customWidth="1"/>
    <col min="3334" max="3334" width="26.28515625" customWidth="1"/>
    <col min="3335" max="3335" width="16.28515625" customWidth="1"/>
    <col min="3336" max="3336" width="0" hidden="1" customWidth="1"/>
    <col min="3337" max="3337" width="18.28515625" customWidth="1"/>
    <col min="3338" max="3338" width="0" hidden="1" customWidth="1"/>
    <col min="3339" max="3339" width="9.28515625" customWidth="1"/>
    <col min="3340" max="3340" width="12" customWidth="1"/>
    <col min="3341" max="3342" width="0" hidden="1" customWidth="1"/>
    <col min="3343" max="3343" width="38.140625" customWidth="1"/>
    <col min="3344" max="3344" width="40.28515625" customWidth="1"/>
    <col min="3345" max="3345" width="17.42578125" customWidth="1"/>
    <col min="3346" max="3346" width="23.140625" customWidth="1"/>
    <col min="3347" max="3347" width="21.7109375" customWidth="1"/>
    <col min="3348" max="3348" width="5.140625" customWidth="1"/>
    <col min="3349" max="3349" width="4.85546875" customWidth="1"/>
    <col min="3350" max="3351" width="11.7109375" customWidth="1"/>
    <col min="3352" max="3352" width="5.7109375" customWidth="1"/>
    <col min="3353" max="3353" width="58.5703125" customWidth="1"/>
    <col min="3584" max="3584" width="6" customWidth="1"/>
    <col min="3585" max="3585" width="31.28515625" customWidth="1"/>
    <col min="3586" max="3586" width="0" hidden="1" customWidth="1"/>
    <col min="3587" max="3587" width="9.7109375" customWidth="1"/>
    <col min="3588" max="3588" width="27.7109375" customWidth="1"/>
    <col min="3589" max="3589" width="23.28515625" customWidth="1"/>
    <col min="3590" max="3590" width="26.28515625" customWidth="1"/>
    <col min="3591" max="3591" width="16.28515625" customWidth="1"/>
    <col min="3592" max="3592" width="0" hidden="1" customWidth="1"/>
    <col min="3593" max="3593" width="18.28515625" customWidth="1"/>
    <col min="3594" max="3594" width="0" hidden="1" customWidth="1"/>
    <col min="3595" max="3595" width="9.28515625" customWidth="1"/>
    <col min="3596" max="3596" width="12" customWidth="1"/>
    <col min="3597" max="3598" width="0" hidden="1" customWidth="1"/>
    <col min="3599" max="3599" width="38.140625" customWidth="1"/>
    <col min="3600" max="3600" width="40.28515625" customWidth="1"/>
    <col min="3601" max="3601" width="17.42578125" customWidth="1"/>
    <col min="3602" max="3602" width="23.140625" customWidth="1"/>
    <col min="3603" max="3603" width="21.7109375" customWidth="1"/>
    <col min="3604" max="3604" width="5.140625" customWidth="1"/>
    <col min="3605" max="3605" width="4.85546875" customWidth="1"/>
    <col min="3606" max="3607" width="11.7109375" customWidth="1"/>
    <col min="3608" max="3608" width="5.7109375" customWidth="1"/>
    <col min="3609" max="3609" width="58.5703125" customWidth="1"/>
    <col min="3840" max="3840" width="6" customWidth="1"/>
    <col min="3841" max="3841" width="31.28515625" customWidth="1"/>
    <col min="3842" max="3842" width="0" hidden="1" customWidth="1"/>
    <col min="3843" max="3843" width="9.7109375" customWidth="1"/>
    <col min="3844" max="3844" width="27.7109375" customWidth="1"/>
    <col min="3845" max="3845" width="23.28515625" customWidth="1"/>
    <col min="3846" max="3846" width="26.28515625" customWidth="1"/>
    <col min="3847" max="3847" width="16.28515625" customWidth="1"/>
    <col min="3848" max="3848" width="0" hidden="1" customWidth="1"/>
    <col min="3849" max="3849" width="18.28515625" customWidth="1"/>
    <col min="3850" max="3850" width="0" hidden="1" customWidth="1"/>
    <col min="3851" max="3851" width="9.28515625" customWidth="1"/>
    <col min="3852" max="3852" width="12" customWidth="1"/>
    <col min="3853" max="3854" width="0" hidden="1" customWidth="1"/>
    <col min="3855" max="3855" width="38.140625" customWidth="1"/>
    <col min="3856" max="3856" width="40.28515625" customWidth="1"/>
    <col min="3857" max="3857" width="17.42578125" customWidth="1"/>
    <col min="3858" max="3858" width="23.140625" customWidth="1"/>
    <col min="3859" max="3859" width="21.7109375" customWidth="1"/>
    <col min="3860" max="3860" width="5.140625" customWidth="1"/>
    <col min="3861" max="3861" width="4.85546875" customWidth="1"/>
    <col min="3862" max="3863" width="11.7109375" customWidth="1"/>
    <col min="3864" max="3864" width="5.7109375" customWidth="1"/>
    <col min="3865" max="3865" width="58.5703125" customWidth="1"/>
    <col min="4096" max="4096" width="6" customWidth="1"/>
    <col min="4097" max="4097" width="31.28515625" customWidth="1"/>
    <col min="4098" max="4098" width="0" hidden="1" customWidth="1"/>
    <col min="4099" max="4099" width="9.7109375" customWidth="1"/>
    <col min="4100" max="4100" width="27.7109375" customWidth="1"/>
    <col min="4101" max="4101" width="23.28515625" customWidth="1"/>
    <col min="4102" max="4102" width="26.28515625" customWidth="1"/>
    <col min="4103" max="4103" width="16.28515625" customWidth="1"/>
    <col min="4104" max="4104" width="0" hidden="1" customWidth="1"/>
    <col min="4105" max="4105" width="18.28515625" customWidth="1"/>
    <col min="4106" max="4106" width="0" hidden="1" customWidth="1"/>
    <col min="4107" max="4107" width="9.28515625" customWidth="1"/>
    <col min="4108" max="4108" width="12" customWidth="1"/>
    <col min="4109" max="4110" width="0" hidden="1" customWidth="1"/>
    <col min="4111" max="4111" width="38.140625" customWidth="1"/>
    <col min="4112" max="4112" width="40.28515625" customWidth="1"/>
    <col min="4113" max="4113" width="17.42578125" customWidth="1"/>
    <col min="4114" max="4114" width="23.140625" customWidth="1"/>
    <col min="4115" max="4115" width="21.7109375" customWidth="1"/>
    <col min="4116" max="4116" width="5.140625" customWidth="1"/>
    <col min="4117" max="4117" width="4.85546875" customWidth="1"/>
    <col min="4118" max="4119" width="11.7109375" customWidth="1"/>
    <col min="4120" max="4120" width="5.7109375" customWidth="1"/>
    <col min="4121" max="4121" width="58.5703125" customWidth="1"/>
    <col min="4352" max="4352" width="6" customWidth="1"/>
    <col min="4353" max="4353" width="31.28515625" customWidth="1"/>
    <col min="4354" max="4354" width="0" hidden="1" customWidth="1"/>
    <col min="4355" max="4355" width="9.7109375" customWidth="1"/>
    <col min="4356" max="4356" width="27.7109375" customWidth="1"/>
    <col min="4357" max="4357" width="23.28515625" customWidth="1"/>
    <col min="4358" max="4358" width="26.28515625" customWidth="1"/>
    <col min="4359" max="4359" width="16.28515625" customWidth="1"/>
    <col min="4360" max="4360" width="0" hidden="1" customWidth="1"/>
    <col min="4361" max="4361" width="18.28515625" customWidth="1"/>
    <col min="4362" max="4362" width="0" hidden="1" customWidth="1"/>
    <col min="4363" max="4363" width="9.28515625" customWidth="1"/>
    <col min="4364" max="4364" width="12" customWidth="1"/>
    <col min="4365" max="4366" width="0" hidden="1" customWidth="1"/>
    <col min="4367" max="4367" width="38.140625" customWidth="1"/>
    <col min="4368" max="4368" width="40.28515625" customWidth="1"/>
    <col min="4369" max="4369" width="17.42578125" customWidth="1"/>
    <col min="4370" max="4370" width="23.140625" customWidth="1"/>
    <col min="4371" max="4371" width="21.7109375" customWidth="1"/>
    <col min="4372" max="4372" width="5.140625" customWidth="1"/>
    <col min="4373" max="4373" width="4.85546875" customWidth="1"/>
    <col min="4374" max="4375" width="11.7109375" customWidth="1"/>
    <col min="4376" max="4376" width="5.7109375" customWidth="1"/>
    <col min="4377" max="4377" width="58.5703125" customWidth="1"/>
    <col min="4608" max="4608" width="6" customWidth="1"/>
    <col min="4609" max="4609" width="31.28515625" customWidth="1"/>
    <col min="4610" max="4610" width="0" hidden="1" customWidth="1"/>
    <col min="4611" max="4611" width="9.7109375" customWidth="1"/>
    <col min="4612" max="4612" width="27.7109375" customWidth="1"/>
    <col min="4613" max="4613" width="23.28515625" customWidth="1"/>
    <col min="4614" max="4614" width="26.28515625" customWidth="1"/>
    <col min="4615" max="4615" width="16.28515625" customWidth="1"/>
    <col min="4616" max="4616" width="0" hidden="1" customWidth="1"/>
    <col min="4617" max="4617" width="18.28515625" customWidth="1"/>
    <col min="4618" max="4618" width="0" hidden="1" customWidth="1"/>
    <col min="4619" max="4619" width="9.28515625" customWidth="1"/>
    <col min="4620" max="4620" width="12" customWidth="1"/>
    <col min="4621" max="4622" width="0" hidden="1" customWidth="1"/>
    <col min="4623" max="4623" width="38.140625" customWidth="1"/>
    <col min="4624" max="4624" width="40.28515625" customWidth="1"/>
    <col min="4625" max="4625" width="17.42578125" customWidth="1"/>
    <col min="4626" max="4626" width="23.140625" customWidth="1"/>
    <col min="4627" max="4627" width="21.7109375" customWidth="1"/>
    <col min="4628" max="4628" width="5.140625" customWidth="1"/>
    <col min="4629" max="4629" width="4.85546875" customWidth="1"/>
    <col min="4630" max="4631" width="11.7109375" customWidth="1"/>
    <col min="4632" max="4632" width="5.7109375" customWidth="1"/>
    <col min="4633" max="4633" width="58.5703125" customWidth="1"/>
    <col min="4864" max="4864" width="6" customWidth="1"/>
    <col min="4865" max="4865" width="31.28515625" customWidth="1"/>
    <col min="4866" max="4866" width="0" hidden="1" customWidth="1"/>
    <col min="4867" max="4867" width="9.7109375" customWidth="1"/>
    <col min="4868" max="4868" width="27.7109375" customWidth="1"/>
    <col min="4869" max="4869" width="23.28515625" customWidth="1"/>
    <col min="4870" max="4870" width="26.28515625" customWidth="1"/>
    <col min="4871" max="4871" width="16.28515625" customWidth="1"/>
    <col min="4872" max="4872" width="0" hidden="1" customWidth="1"/>
    <col min="4873" max="4873" width="18.28515625" customWidth="1"/>
    <col min="4874" max="4874" width="0" hidden="1" customWidth="1"/>
    <col min="4875" max="4875" width="9.28515625" customWidth="1"/>
    <col min="4876" max="4876" width="12" customWidth="1"/>
    <col min="4877" max="4878" width="0" hidden="1" customWidth="1"/>
    <col min="4879" max="4879" width="38.140625" customWidth="1"/>
    <col min="4880" max="4880" width="40.28515625" customWidth="1"/>
    <col min="4881" max="4881" width="17.42578125" customWidth="1"/>
    <col min="4882" max="4882" width="23.140625" customWidth="1"/>
    <col min="4883" max="4883" width="21.7109375" customWidth="1"/>
    <col min="4884" max="4884" width="5.140625" customWidth="1"/>
    <col min="4885" max="4885" width="4.85546875" customWidth="1"/>
    <col min="4886" max="4887" width="11.7109375" customWidth="1"/>
    <col min="4888" max="4888" width="5.7109375" customWidth="1"/>
    <col min="4889" max="4889" width="58.5703125" customWidth="1"/>
    <col min="5120" max="5120" width="6" customWidth="1"/>
    <col min="5121" max="5121" width="31.28515625" customWidth="1"/>
    <col min="5122" max="5122" width="0" hidden="1" customWidth="1"/>
    <col min="5123" max="5123" width="9.7109375" customWidth="1"/>
    <col min="5124" max="5124" width="27.7109375" customWidth="1"/>
    <col min="5125" max="5125" width="23.28515625" customWidth="1"/>
    <col min="5126" max="5126" width="26.28515625" customWidth="1"/>
    <col min="5127" max="5127" width="16.28515625" customWidth="1"/>
    <col min="5128" max="5128" width="0" hidden="1" customWidth="1"/>
    <col min="5129" max="5129" width="18.28515625" customWidth="1"/>
    <col min="5130" max="5130" width="0" hidden="1" customWidth="1"/>
    <col min="5131" max="5131" width="9.28515625" customWidth="1"/>
    <col min="5132" max="5132" width="12" customWidth="1"/>
    <col min="5133" max="5134" width="0" hidden="1" customWidth="1"/>
    <col min="5135" max="5135" width="38.140625" customWidth="1"/>
    <col min="5136" max="5136" width="40.28515625" customWidth="1"/>
    <col min="5137" max="5137" width="17.42578125" customWidth="1"/>
    <col min="5138" max="5138" width="23.140625" customWidth="1"/>
    <col min="5139" max="5139" width="21.7109375" customWidth="1"/>
    <col min="5140" max="5140" width="5.140625" customWidth="1"/>
    <col min="5141" max="5141" width="4.85546875" customWidth="1"/>
    <col min="5142" max="5143" width="11.7109375" customWidth="1"/>
    <col min="5144" max="5144" width="5.7109375" customWidth="1"/>
    <col min="5145" max="5145" width="58.5703125" customWidth="1"/>
    <col min="5376" max="5376" width="6" customWidth="1"/>
    <col min="5377" max="5377" width="31.28515625" customWidth="1"/>
    <col min="5378" max="5378" width="0" hidden="1" customWidth="1"/>
    <col min="5379" max="5379" width="9.7109375" customWidth="1"/>
    <col min="5380" max="5380" width="27.7109375" customWidth="1"/>
    <col min="5381" max="5381" width="23.28515625" customWidth="1"/>
    <col min="5382" max="5382" width="26.28515625" customWidth="1"/>
    <col min="5383" max="5383" width="16.28515625" customWidth="1"/>
    <col min="5384" max="5384" width="0" hidden="1" customWidth="1"/>
    <col min="5385" max="5385" width="18.28515625" customWidth="1"/>
    <col min="5386" max="5386" width="0" hidden="1" customWidth="1"/>
    <col min="5387" max="5387" width="9.28515625" customWidth="1"/>
    <col min="5388" max="5388" width="12" customWidth="1"/>
    <col min="5389" max="5390" width="0" hidden="1" customWidth="1"/>
    <col min="5391" max="5391" width="38.140625" customWidth="1"/>
    <col min="5392" max="5392" width="40.28515625" customWidth="1"/>
    <col min="5393" max="5393" width="17.42578125" customWidth="1"/>
    <col min="5394" max="5394" width="23.140625" customWidth="1"/>
    <col min="5395" max="5395" width="21.7109375" customWidth="1"/>
    <col min="5396" max="5396" width="5.140625" customWidth="1"/>
    <col min="5397" max="5397" width="4.85546875" customWidth="1"/>
    <col min="5398" max="5399" width="11.7109375" customWidth="1"/>
    <col min="5400" max="5400" width="5.7109375" customWidth="1"/>
    <col min="5401" max="5401" width="58.5703125" customWidth="1"/>
    <col min="5632" max="5632" width="6" customWidth="1"/>
    <col min="5633" max="5633" width="31.28515625" customWidth="1"/>
    <col min="5634" max="5634" width="0" hidden="1" customWidth="1"/>
    <col min="5635" max="5635" width="9.7109375" customWidth="1"/>
    <col min="5636" max="5636" width="27.7109375" customWidth="1"/>
    <col min="5637" max="5637" width="23.28515625" customWidth="1"/>
    <col min="5638" max="5638" width="26.28515625" customWidth="1"/>
    <col min="5639" max="5639" width="16.28515625" customWidth="1"/>
    <col min="5640" max="5640" width="0" hidden="1" customWidth="1"/>
    <col min="5641" max="5641" width="18.28515625" customWidth="1"/>
    <col min="5642" max="5642" width="0" hidden="1" customWidth="1"/>
    <col min="5643" max="5643" width="9.28515625" customWidth="1"/>
    <col min="5644" max="5644" width="12" customWidth="1"/>
    <col min="5645" max="5646" width="0" hidden="1" customWidth="1"/>
    <col min="5647" max="5647" width="38.140625" customWidth="1"/>
    <col min="5648" max="5648" width="40.28515625" customWidth="1"/>
    <col min="5649" max="5649" width="17.42578125" customWidth="1"/>
    <col min="5650" max="5650" width="23.140625" customWidth="1"/>
    <col min="5651" max="5651" width="21.7109375" customWidth="1"/>
    <col min="5652" max="5652" width="5.140625" customWidth="1"/>
    <col min="5653" max="5653" width="4.85546875" customWidth="1"/>
    <col min="5654" max="5655" width="11.7109375" customWidth="1"/>
    <col min="5656" max="5656" width="5.7109375" customWidth="1"/>
    <col min="5657" max="5657" width="58.5703125" customWidth="1"/>
    <col min="5888" max="5888" width="6" customWidth="1"/>
    <col min="5889" max="5889" width="31.28515625" customWidth="1"/>
    <col min="5890" max="5890" width="0" hidden="1" customWidth="1"/>
    <col min="5891" max="5891" width="9.7109375" customWidth="1"/>
    <col min="5892" max="5892" width="27.7109375" customWidth="1"/>
    <col min="5893" max="5893" width="23.28515625" customWidth="1"/>
    <col min="5894" max="5894" width="26.28515625" customWidth="1"/>
    <col min="5895" max="5895" width="16.28515625" customWidth="1"/>
    <col min="5896" max="5896" width="0" hidden="1" customWidth="1"/>
    <col min="5897" max="5897" width="18.28515625" customWidth="1"/>
    <col min="5898" max="5898" width="0" hidden="1" customWidth="1"/>
    <col min="5899" max="5899" width="9.28515625" customWidth="1"/>
    <col min="5900" max="5900" width="12" customWidth="1"/>
    <col min="5901" max="5902" width="0" hidden="1" customWidth="1"/>
    <col min="5903" max="5903" width="38.140625" customWidth="1"/>
    <col min="5904" max="5904" width="40.28515625" customWidth="1"/>
    <col min="5905" max="5905" width="17.42578125" customWidth="1"/>
    <col min="5906" max="5906" width="23.140625" customWidth="1"/>
    <col min="5907" max="5907" width="21.7109375" customWidth="1"/>
    <col min="5908" max="5908" width="5.140625" customWidth="1"/>
    <col min="5909" max="5909" width="4.85546875" customWidth="1"/>
    <col min="5910" max="5911" width="11.7109375" customWidth="1"/>
    <col min="5912" max="5912" width="5.7109375" customWidth="1"/>
    <col min="5913" max="5913" width="58.5703125" customWidth="1"/>
    <col min="6144" max="6144" width="6" customWidth="1"/>
    <col min="6145" max="6145" width="31.28515625" customWidth="1"/>
    <col min="6146" max="6146" width="0" hidden="1" customWidth="1"/>
    <col min="6147" max="6147" width="9.7109375" customWidth="1"/>
    <col min="6148" max="6148" width="27.7109375" customWidth="1"/>
    <col min="6149" max="6149" width="23.28515625" customWidth="1"/>
    <col min="6150" max="6150" width="26.28515625" customWidth="1"/>
    <col min="6151" max="6151" width="16.28515625" customWidth="1"/>
    <col min="6152" max="6152" width="0" hidden="1" customWidth="1"/>
    <col min="6153" max="6153" width="18.28515625" customWidth="1"/>
    <col min="6154" max="6154" width="0" hidden="1" customWidth="1"/>
    <col min="6155" max="6155" width="9.28515625" customWidth="1"/>
    <col min="6156" max="6156" width="12" customWidth="1"/>
    <col min="6157" max="6158" width="0" hidden="1" customWidth="1"/>
    <col min="6159" max="6159" width="38.140625" customWidth="1"/>
    <col min="6160" max="6160" width="40.28515625" customWidth="1"/>
    <col min="6161" max="6161" width="17.42578125" customWidth="1"/>
    <col min="6162" max="6162" width="23.140625" customWidth="1"/>
    <col min="6163" max="6163" width="21.7109375" customWidth="1"/>
    <col min="6164" max="6164" width="5.140625" customWidth="1"/>
    <col min="6165" max="6165" width="4.85546875" customWidth="1"/>
    <col min="6166" max="6167" width="11.7109375" customWidth="1"/>
    <col min="6168" max="6168" width="5.7109375" customWidth="1"/>
    <col min="6169" max="6169" width="58.5703125" customWidth="1"/>
    <col min="6400" max="6400" width="6" customWidth="1"/>
    <col min="6401" max="6401" width="31.28515625" customWidth="1"/>
    <col min="6402" max="6402" width="0" hidden="1" customWidth="1"/>
    <col min="6403" max="6403" width="9.7109375" customWidth="1"/>
    <col min="6404" max="6404" width="27.7109375" customWidth="1"/>
    <col min="6405" max="6405" width="23.28515625" customWidth="1"/>
    <col min="6406" max="6406" width="26.28515625" customWidth="1"/>
    <col min="6407" max="6407" width="16.28515625" customWidth="1"/>
    <col min="6408" max="6408" width="0" hidden="1" customWidth="1"/>
    <col min="6409" max="6409" width="18.28515625" customWidth="1"/>
    <col min="6410" max="6410" width="0" hidden="1" customWidth="1"/>
    <col min="6411" max="6411" width="9.28515625" customWidth="1"/>
    <col min="6412" max="6412" width="12" customWidth="1"/>
    <col min="6413" max="6414" width="0" hidden="1" customWidth="1"/>
    <col min="6415" max="6415" width="38.140625" customWidth="1"/>
    <col min="6416" max="6416" width="40.28515625" customWidth="1"/>
    <col min="6417" max="6417" width="17.42578125" customWidth="1"/>
    <col min="6418" max="6418" width="23.140625" customWidth="1"/>
    <col min="6419" max="6419" width="21.7109375" customWidth="1"/>
    <col min="6420" max="6420" width="5.140625" customWidth="1"/>
    <col min="6421" max="6421" width="4.85546875" customWidth="1"/>
    <col min="6422" max="6423" width="11.7109375" customWidth="1"/>
    <col min="6424" max="6424" width="5.7109375" customWidth="1"/>
    <col min="6425" max="6425" width="58.5703125" customWidth="1"/>
    <col min="6656" max="6656" width="6" customWidth="1"/>
    <col min="6657" max="6657" width="31.28515625" customWidth="1"/>
    <col min="6658" max="6658" width="0" hidden="1" customWidth="1"/>
    <col min="6659" max="6659" width="9.7109375" customWidth="1"/>
    <col min="6660" max="6660" width="27.7109375" customWidth="1"/>
    <col min="6661" max="6661" width="23.28515625" customWidth="1"/>
    <col min="6662" max="6662" width="26.28515625" customWidth="1"/>
    <col min="6663" max="6663" width="16.28515625" customWidth="1"/>
    <col min="6664" max="6664" width="0" hidden="1" customWidth="1"/>
    <col min="6665" max="6665" width="18.28515625" customWidth="1"/>
    <col min="6666" max="6666" width="0" hidden="1" customWidth="1"/>
    <col min="6667" max="6667" width="9.28515625" customWidth="1"/>
    <col min="6668" max="6668" width="12" customWidth="1"/>
    <col min="6669" max="6670" width="0" hidden="1" customWidth="1"/>
    <col min="6671" max="6671" width="38.140625" customWidth="1"/>
    <col min="6672" max="6672" width="40.28515625" customWidth="1"/>
    <col min="6673" max="6673" width="17.42578125" customWidth="1"/>
    <col min="6674" max="6674" width="23.140625" customWidth="1"/>
    <col min="6675" max="6675" width="21.7109375" customWidth="1"/>
    <col min="6676" max="6676" width="5.140625" customWidth="1"/>
    <col min="6677" max="6677" width="4.85546875" customWidth="1"/>
    <col min="6678" max="6679" width="11.7109375" customWidth="1"/>
    <col min="6680" max="6680" width="5.7109375" customWidth="1"/>
    <col min="6681" max="6681" width="58.5703125" customWidth="1"/>
    <col min="6912" max="6912" width="6" customWidth="1"/>
    <col min="6913" max="6913" width="31.28515625" customWidth="1"/>
    <col min="6914" max="6914" width="0" hidden="1" customWidth="1"/>
    <col min="6915" max="6915" width="9.7109375" customWidth="1"/>
    <col min="6916" max="6916" width="27.7109375" customWidth="1"/>
    <col min="6917" max="6917" width="23.28515625" customWidth="1"/>
    <col min="6918" max="6918" width="26.28515625" customWidth="1"/>
    <col min="6919" max="6919" width="16.28515625" customWidth="1"/>
    <col min="6920" max="6920" width="0" hidden="1" customWidth="1"/>
    <col min="6921" max="6921" width="18.28515625" customWidth="1"/>
    <col min="6922" max="6922" width="0" hidden="1" customWidth="1"/>
    <col min="6923" max="6923" width="9.28515625" customWidth="1"/>
    <col min="6924" max="6924" width="12" customWidth="1"/>
    <col min="6925" max="6926" width="0" hidden="1" customWidth="1"/>
    <col min="6927" max="6927" width="38.140625" customWidth="1"/>
    <col min="6928" max="6928" width="40.28515625" customWidth="1"/>
    <col min="6929" max="6929" width="17.42578125" customWidth="1"/>
    <col min="6930" max="6930" width="23.140625" customWidth="1"/>
    <col min="6931" max="6931" width="21.7109375" customWidth="1"/>
    <col min="6932" max="6932" width="5.140625" customWidth="1"/>
    <col min="6933" max="6933" width="4.85546875" customWidth="1"/>
    <col min="6934" max="6935" width="11.7109375" customWidth="1"/>
    <col min="6936" max="6936" width="5.7109375" customWidth="1"/>
    <col min="6937" max="6937" width="58.5703125" customWidth="1"/>
    <col min="7168" max="7168" width="6" customWidth="1"/>
    <col min="7169" max="7169" width="31.28515625" customWidth="1"/>
    <col min="7170" max="7170" width="0" hidden="1" customWidth="1"/>
    <col min="7171" max="7171" width="9.7109375" customWidth="1"/>
    <col min="7172" max="7172" width="27.7109375" customWidth="1"/>
    <col min="7173" max="7173" width="23.28515625" customWidth="1"/>
    <col min="7174" max="7174" width="26.28515625" customWidth="1"/>
    <col min="7175" max="7175" width="16.28515625" customWidth="1"/>
    <col min="7176" max="7176" width="0" hidden="1" customWidth="1"/>
    <col min="7177" max="7177" width="18.28515625" customWidth="1"/>
    <col min="7178" max="7178" width="0" hidden="1" customWidth="1"/>
    <col min="7179" max="7179" width="9.28515625" customWidth="1"/>
    <col min="7180" max="7180" width="12" customWidth="1"/>
    <col min="7181" max="7182" width="0" hidden="1" customWidth="1"/>
    <col min="7183" max="7183" width="38.140625" customWidth="1"/>
    <col min="7184" max="7184" width="40.28515625" customWidth="1"/>
    <col min="7185" max="7185" width="17.42578125" customWidth="1"/>
    <col min="7186" max="7186" width="23.140625" customWidth="1"/>
    <col min="7187" max="7187" width="21.7109375" customWidth="1"/>
    <col min="7188" max="7188" width="5.140625" customWidth="1"/>
    <col min="7189" max="7189" width="4.85546875" customWidth="1"/>
    <col min="7190" max="7191" width="11.7109375" customWidth="1"/>
    <col min="7192" max="7192" width="5.7109375" customWidth="1"/>
    <col min="7193" max="7193" width="58.5703125" customWidth="1"/>
    <col min="7424" max="7424" width="6" customWidth="1"/>
    <col min="7425" max="7425" width="31.28515625" customWidth="1"/>
    <col min="7426" max="7426" width="0" hidden="1" customWidth="1"/>
    <col min="7427" max="7427" width="9.7109375" customWidth="1"/>
    <col min="7428" max="7428" width="27.7109375" customWidth="1"/>
    <col min="7429" max="7429" width="23.28515625" customWidth="1"/>
    <col min="7430" max="7430" width="26.28515625" customWidth="1"/>
    <col min="7431" max="7431" width="16.28515625" customWidth="1"/>
    <col min="7432" max="7432" width="0" hidden="1" customWidth="1"/>
    <col min="7433" max="7433" width="18.28515625" customWidth="1"/>
    <col min="7434" max="7434" width="0" hidden="1" customWidth="1"/>
    <col min="7435" max="7435" width="9.28515625" customWidth="1"/>
    <col min="7436" max="7436" width="12" customWidth="1"/>
    <col min="7437" max="7438" width="0" hidden="1" customWidth="1"/>
    <col min="7439" max="7439" width="38.140625" customWidth="1"/>
    <col min="7440" max="7440" width="40.28515625" customWidth="1"/>
    <col min="7441" max="7441" width="17.42578125" customWidth="1"/>
    <col min="7442" max="7442" width="23.140625" customWidth="1"/>
    <col min="7443" max="7443" width="21.7109375" customWidth="1"/>
    <col min="7444" max="7444" width="5.140625" customWidth="1"/>
    <col min="7445" max="7445" width="4.85546875" customWidth="1"/>
    <col min="7446" max="7447" width="11.7109375" customWidth="1"/>
    <col min="7448" max="7448" width="5.7109375" customWidth="1"/>
    <col min="7449" max="7449" width="58.5703125" customWidth="1"/>
    <col min="7680" max="7680" width="6" customWidth="1"/>
    <col min="7681" max="7681" width="31.28515625" customWidth="1"/>
    <col min="7682" max="7682" width="0" hidden="1" customWidth="1"/>
    <col min="7683" max="7683" width="9.7109375" customWidth="1"/>
    <col min="7684" max="7684" width="27.7109375" customWidth="1"/>
    <col min="7685" max="7685" width="23.28515625" customWidth="1"/>
    <col min="7686" max="7686" width="26.28515625" customWidth="1"/>
    <col min="7687" max="7687" width="16.28515625" customWidth="1"/>
    <col min="7688" max="7688" width="0" hidden="1" customWidth="1"/>
    <col min="7689" max="7689" width="18.28515625" customWidth="1"/>
    <col min="7690" max="7690" width="0" hidden="1" customWidth="1"/>
    <col min="7691" max="7691" width="9.28515625" customWidth="1"/>
    <col min="7692" max="7692" width="12" customWidth="1"/>
    <col min="7693" max="7694" width="0" hidden="1" customWidth="1"/>
    <col min="7695" max="7695" width="38.140625" customWidth="1"/>
    <col min="7696" max="7696" width="40.28515625" customWidth="1"/>
    <col min="7697" max="7697" width="17.42578125" customWidth="1"/>
    <col min="7698" max="7698" width="23.140625" customWidth="1"/>
    <col min="7699" max="7699" width="21.7109375" customWidth="1"/>
    <col min="7700" max="7700" width="5.140625" customWidth="1"/>
    <col min="7701" max="7701" width="4.85546875" customWidth="1"/>
    <col min="7702" max="7703" width="11.7109375" customWidth="1"/>
    <col min="7704" max="7704" width="5.7109375" customWidth="1"/>
    <col min="7705" max="7705" width="58.5703125" customWidth="1"/>
    <col min="7936" max="7936" width="6" customWidth="1"/>
    <col min="7937" max="7937" width="31.28515625" customWidth="1"/>
    <col min="7938" max="7938" width="0" hidden="1" customWidth="1"/>
    <col min="7939" max="7939" width="9.7109375" customWidth="1"/>
    <col min="7940" max="7940" width="27.7109375" customWidth="1"/>
    <col min="7941" max="7941" width="23.28515625" customWidth="1"/>
    <col min="7942" max="7942" width="26.28515625" customWidth="1"/>
    <col min="7943" max="7943" width="16.28515625" customWidth="1"/>
    <col min="7944" max="7944" width="0" hidden="1" customWidth="1"/>
    <col min="7945" max="7945" width="18.28515625" customWidth="1"/>
    <col min="7946" max="7946" width="0" hidden="1" customWidth="1"/>
    <col min="7947" max="7947" width="9.28515625" customWidth="1"/>
    <col min="7948" max="7948" width="12" customWidth="1"/>
    <col min="7949" max="7950" width="0" hidden="1" customWidth="1"/>
    <col min="7951" max="7951" width="38.140625" customWidth="1"/>
    <col min="7952" max="7952" width="40.28515625" customWidth="1"/>
    <col min="7953" max="7953" width="17.42578125" customWidth="1"/>
    <col min="7954" max="7954" width="23.140625" customWidth="1"/>
    <col min="7955" max="7955" width="21.7109375" customWidth="1"/>
    <col min="7956" max="7956" width="5.140625" customWidth="1"/>
    <col min="7957" max="7957" width="4.85546875" customWidth="1"/>
    <col min="7958" max="7959" width="11.7109375" customWidth="1"/>
    <col min="7960" max="7960" width="5.7109375" customWidth="1"/>
    <col min="7961" max="7961" width="58.5703125" customWidth="1"/>
    <col min="8192" max="8192" width="6" customWidth="1"/>
    <col min="8193" max="8193" width="31.28515625" customWidth="1"/>
    <col min="8194" max="8194" width="0" hidden="1" customWidth="1"/>
    <col min="8195" max="8195" width="9.7109375" customWidth="1"/>
    <col min="8196" max="8196" width="27.7109375" customWidth="1"/>
    <col min="8197" max="8197" width="23.28515625" customWidth="1"/>
    <col min="8198" max="8198" width="26.28515625" customWidth="1"/>
    <col min="8199" max="8199" width="16.28515625" customWidth="1"/>
    <col min="8200" max="8200" width="0" hidden="1" customWidth="1"/>
    <col min="8201" max="8201" width="18.28515625" customWidth="1"/>
    <col min="8202" max="8202" width="0" hidden="1" customWidth="1"/>
    <col min="8203" max="8203" width="9.28515625" customWidth="1"/>
    <col min="8204" max="8204" width="12" customWidth="1"/>
    <col min="8205" max="8206" width="0" hidden="1" customWidth="1"/>
    <col min="8207" max="8207" width="38.140625" customWidth="1"/>
    <col min="8208" max="8208" width="40.28515625" customWidth="1"/>
    <col min="8209" max="8209" width="17.42578125" customWidth="1"/>
    <col min="8210" max="8210" width="23.140625" customWidth="1"/>
    <col min="8211" max="8211" width="21.7109375" customWidth="1"/>
    <col min="8212" max="8212" width="5.140625" customWidth="1"/>
    <col min="8213" max="8213" width="4.85546875" customWidth="1"/>
    <col min="8214" max="8215" width="11.7109375" customWidth="1"/>
    <col min="8216" max="8216" width="5.7109375" customWidth="1"/>
    <col min="8217" max="8217" width="58.5703125" customWidth="1"/>
    <col min="8448" max="8448" width="6" customWidth="1"/>
    <col min="8449" max="8449" width="31.28515625" customWidth="1"/>
    <col min="8450" max="8450" width="0" hidden="1" customWidth="1"/>
    <col min="8451" max="8451" width="9.7109375" customWidth="1"/>
    <col min="8452" max="8452" width="27.7109375" customWidth="1"/>
    <col min="8453" max="8453" width="23.28515625" customWidth="1"/>
    <col min="8454" max="8454" width="26.28515625" customWidth="1"/>
    <col min="8455" max="8455" width="16.28515625" customWidth="1"/>
    <col min="8456" max="8456" width="0" hidden="1" customWidth="1"/>
    <col min="8457" max="8457" width="18.28515625" customWidth="1"/>
    <col min="8458" max="8458" width="0" hidden="1" customWidth="1"/>
    <col min="8459" max="8459" width="9.28515625" customWidth="1"/>
    <col min="8460" max="8460" width="12" customWidth="1"/>
    <col min="8461" max="8462" width="0" hidden="1" customWidth="1"/>
    <col min="8463" max="8463" width="38.140625" customWidth="1"/>
    <col min="8464" max="8464" width="40.28515625" customWidth="1"/>
    <col min="8465" max="8465" width="17.42578125" customWidth="1"/>
    <col min="8466" max="8466" width="23.140625" customWidth="1"/>
    <col min="8467" max="8467" width="21.7109375" customWidth="1"/>
    <col min="8468" max="8468" width="5.140625" customWidth="1"/>
    <col min="8469" max="8469" width="4.85546875" customWidth="1"/>
    <col min="8470" max="8471" width="11.7109375" customWidth="1"/>
    <col min="8472" max="8472" width="5.7109375" customWidth="1"/>
    <col min="8473" max="8473" width="58.5703125" customWidth="1"/>
    <col min="8704" max="8704" width="6" customWidth="1"/>
    <col min="8705" max="8705" width="31.28515625" customWidth="1"/>
    <col min="8706" max="8706" width="0" hidden="1" customWidth="1"/>
    <col min="8707" max="8707" width="9.7109375" customWidth="1"/>
    <col min="8708" max="8708" width="27.7109375" customWidth="1"/>
    <col min="8709" max="8709" width="23.28515625" customWidth="1"/>
    <col min="8710" max="8710" width="26.28515625" customWidth="1"/>
    <col min="8711" max="8711" width="16.28515625" customWidth="1"/>
    <col min="8712" max="8712" width="0" hidden="1" customWidth="1"/>
    <col min="8713" max="8713" width="18.28515625" customWidth="1"/>
    <col min="8714" max="8714" width="0" hidden="1" customWidth="1"/>
    <col min="8715" max="8715" width="9.28515625" customWidth="1"/>
    <col min="8716" max="8716" width="12" customWidth="1"/>
    <col min="8717" max="8718" width="0" hidden="1" customWidth="1"/>
    <col min="8719" max="8719" width="38.140625" customWidth="1"/>
    <col min="8720" max="8720" width="40.28515625" customWidth="1"/>
    <col min="8721" max="8721" width="17.42578125" customWidth="1"/>
    <col min="8722" max="8722" width="23.140625" customWidth="1"/>
    <col min="8723" max="8723" width="21.7109375" customWidth="1"/>
    <col min="8724" max="8724" width="5.140625" customWidth="1"/>
    <col min="8725" max="8725" width="4.85546875" customWidth="1"/>
    <col min="8726" max="8727" width="11.7109375" customWidth="1"/>
    <col min="8728" max="8728" width="5.7109375" customWidth="1"/>
    <col min="8729" max="8729" width="58.5703125" customWidth="1"/>
    <col min="8960" max="8960" width="6" customWidth="1"/>
    <col min="8961" max="8961" width="31.28515625" customWidth="1"/>
    <col min="8962" max="8962" width="0" hidden="1" customWidth="1"/>
    <col min="8963" max="8963" width="9.7109375" customWidth="1"/>
    <col min="8964" max="8964" width="27.7109375" customWidth="1"/>
    <col min="8965" max="8965" width="23.28515625" customWidth="1"/>
    <col min="8966" max="8966" width="26.28515625" customWidth="1"/>
    <col min="8967" max="8967" width="16.28515625" customWidth="1"/>
    <col min="8968" max="8968" width="0" hidden="1" customWidth="1"/>
    <col min="8969" max="8969" width="18.28515625" customWidth="1"/>
    <col min="8970" max="8970" width="0" hidden="1" customWidth="1"/>
    <col min="8971" max="8971" width="9.28515625" customWidth="1"/>
    <col min="8972" max="8972" width="12" customWidth="1"/>
    <col min="8973" max="8974" width="0" hidden="1" customWidth="1"/>
    <col min="8975" max="8975" width="38.140625" customWidth="1"/>
    <col min="8976" max="8976" width="40.28515625" customWidth="1"/>
    <col min="8977" max="8977" width="17.42578125" customWidth="1"/>
    <col min="8978" max="8978" width="23.140625" customWidth="1"/>
    <col min="8979" max="8979" width="21.7109375" customWidth="1"/>
    <col min="8980" max="8980" width="5.140625" customWidth="1"/>
    <col min="8981" max="8981" width="4.85546875" customWidth="1"/>
    <col min="8982" max="8983" width="11.7109375" customWidth="1"/>
    <col min="8984" max="8984" width="5.7109375" customWidth="1"/>
    <col min="8985" max="8985" width="58.5703125" customWidth="1"/>
    <col min="9216" max="9216" width="6" customWidth="1"/>
    <col min="9217" max="9217" width="31.28515625" customWidth="1"/>
    <col min="9218" max="9218" width="0" hidden="1" customWidth="1"/>
    <col min="9219" max="9219" width="9.7109375" customWidth="1"/>
    <col min="9220" max="9220" width="27.7109375" customWidth="1"/>
    <col min="9221" max="9221" width="23.28515625" customWidth="1"/>
    <col min="9222" max="9222" width="26.28515625" customWidth="1"/>
    <col min="9223" max="9223" width="16.28515625" customWidth="1"/>
    <col min="9224" max="9224" width="0" hidden="1" customWidth="1"/>
    <col min="9225" max="9225" width="18.28515625" customWidth="1"/>
    <col min="9226" max="9226" width="0" hidden="1" customWidth="1"/>
    <col min="9227" max="9227" width="9.28515625" customWidth="1"/>
    <col min="9228" max="9228" width="12" customWidth="1"/>
    <col min="9229" max="9230" width="0" hidden="1" customWidth="1"/>
    <col min="9231" max="9231" width="38.140625" customWidth="1"/>
    <col min="9232" max="9232" width="40.28515625" customWidth="1"/>
    <col min="9233" max="9233" width="17.42578125" customWidth="1"/>
    <col min="9234" max="9234" width="23.140625" customWidth="1"/>
    <col min="9235" max="9235" width="21.7109375" customWidth="1"/>
    <col min="9236" max="9236" width="5.140625" customWidth="1"/>
    <col min="9237" max="9237" width="4.85546875" customWidth="1"/>
    <col min="9238" max="9239" width="11.7109375" customWidth="1"/>
    <col min="9240" max="9240" width="5.7109375" customWidth="1"/>
    <col min="9241" max="9241" width="58.5703125" customWidth="1"/>
    <col min="9472" max="9472" width="6" customWidth="1"/>
    <col min="9473" max="9473" width="31.28515625" customWidth="1"/>
    <col min="9474" max="9474" width="0" hidden="1" customWidth="1"/>
    <col min="9475" max="9475" width="9.7109375" customWidth="1"/>
    <col min="9476" max="9476" width="27.7109375" customWidth="1"/>
    <col min="9477" max="9477" width="23.28515625" customWidth="1"/>
    <col min="9478" max="9478" width="26.28515625" customWidth="1"/>
    <col min="9479" max="9479" width="16.28515625" customWidth="1"/>
    <col min="9480" max="9480" width="0" hidden="1" customWidth="1"/>
    <col min="9481" max="9481" width="18.28515625" customWidth="1"/>
    <col min="9482" max="9482" width="0" hidden="1" customWidth="1"/>
    <col min="9483" max="9483" width="9.28515625" customWidth="1"/>
    <col min="9484" max="9484" width="12" customWidth="1"/>
    <col min="9485" max="9486" width="0" hidden="1" customWidth="1"/>
    <col min="9487" max="9487" width="38.140625" customWidth="1"/>
    <col min="9488" max="9488" width="40.28515625" customWidth="1"/>
    <col min="9489" max="9489" width="17.42578125" customWidth="1"/>
    <col min="9490" max="9490" width="23.140625" customWidth="1"/>
    <col min="9491" max="9491" width="21.7109375" customWidth="1"/>
    <col min="9492" max="9492" width="5.140625" customWidth="1"/>
    <col min="9493" max="9493" width="4.85546875" customWidth="1"/>
    <col min="9494" max="9495" width="11.7109375" customWidth="1"/>
    <col min="9496" max="9496" width="5.7109375" customWidth="1"/>
    <col min="9497" max="9497" width="58.5703125" customWidth="1"/>
    <col min="9728" max="9728" width="6" customWidth="1"/>
    <col min="9729" max="9729" width="31.28515625" customWidth="1"/>
    <col min="9730" max="9730" width="0" hidden="1" customWidth="1"/>
    <col min="9731" max="9731" width="9.7109375" customWidth="1"/>
    <col min="9732" max="9732" width="27.7109375" customWidth="1"/>
    <col min="9733" max="9733" width="23.28515625" customWidth="1"/>
    <col min="9734" max="9734" width="26.28515625" customWidth="1"/>
    <col min="9735" max="9735" width="16.28515625" customWidth="1"/>
    <col min="9736" max="9736" width="0" hidden="1" customWidth="1"/>
    <col min="9737" max="9737" width="18.28515625" customWidth="1"/>
    <col min="9738" max="9738" width="0" hidden="1" customWidth="1"/>
    <col min="9739" max="9739" width="9.28515625" customWidth="1"/>
    <col min="9740" max="9740" width="12" customWidth="1"/>
    <col min="9741" max="9742" width="0" hidden="1" customWidth="1"/>
    <col min="9743" max="9743" width="38.140625" customWidth="1"/>
    <col min="9744" max="9744" width="40.28515625" customWidth="1"/>
    <col min="9745" max="9745" width="17.42578125" customWidth="1"/>
    <col min="9746" max="9746" width="23.140625" customWidth="1"/>
    <col min="9747" max="9747" width="21.7109375" customWidth="1"/>
    <col min="9748" max="9748" width="5.140625" customWidth="1"/>
    <col min="9749" max="9749" width="4.85546875" customWidth="1"/>
    <col min="9750" max="9751" width="11.7109375" customWidth="1"/>
    <col min="9752" max="9752" width="5.7109375" customWidth="1"/>
    <col min="9753" max="9753" width="58.5703125" customWidth="1"/>
    <col min="9984" max="9984" width="6" customWidth="1"/>
    <col min="9985" max="9985" width="31.28515625" customWidth="1"/>
    <col min="9986" max="9986" width="0" hidden="1" customWidth="1"/>
    <col min="9987" max="9987" width="9.7109375" customWidth="1"/>
    <col min="9988" max="9988" width="27.7109375" customWidth="1"/>
    <col min="9989" max="9989" width="23.28515625" customWidth="1"/>
    <col min="9990" max="9990" width="26.28515625" customWidth="1"/>
    <col min="9991" max="9991" width="16.28515625" customWidth="1"/>
    <col min="9992" max="9992" width="0" hidden="1" customWidth="1"/>
    <col min="9993" max="9993" width="18.28515625" customWidth="1"/>
    <col min="9994" max="9994" width="0" hidden="1" customWidth="1"/>
    <col min="9995" max="9995" width="9.28515625" customWidth="1"/>
    <col min="9996" max="9996" width="12" customWidth="1"/>
    <col min="9997" max="9998" width="0" hidden="1" customWidth="1"/>
    <col min="9999" max="9999" width="38.140625" customWidth="1"/>
    <col min="10000" max="10000" width="40.28515625" customWidth="1"/>
    <col min="10001" max="10001" width="17.42578125" customWidth="1"/>
    <col min="10002" max="10002" width="23.140625" customWidth="1"/>
    <col min="10003" max="10003" width="21.7109375" customWidth="1"/>
    <col min="10004" max="10004" width="5.140625" customWidth="1"/>
    <col min="10005" max="10005" width="4.85546875" customWidth="1"/>
    <col min="10006" max="10007" width="11.7109375" customWidth="1"/>
    <col min="10008" max="10008" width="5.7109375" customWidth="1"/>
    <col min="10009" max="10009" width="58.5703125" customWidth="1"/>
    <col min="10240" max="10240" width="6" customWidth="1"/>
    <col min="10241" max="10241" width="31.28515625" customWidth="1"/>
    <col min="10242" max="10242" width="0" hidden="1" customWidth="1"/>
    <col min="10243" max="10243" width="9.7109375" customWidth="1"/>
    <col min="10244" max="10244" width="27.7109375" customWidth="1"/>
    <col min="10245" max="10245" width="23.28515625" customWidth="1"/>
    <col min="10246" max="10246" width="26.28515625" customWidth="1"/>
    <col min="10247" max="10247" width="16.28515625" customWidth="1"/>
    <col min="10248" max="10248" width="0" hidden="1" customWidth="1"/>
    <col min="10249" max="10249" width="18.28515625" customWidth="1"/>
    <col min="10250" max="10250" width="0" hidden="1" customWidth="1"/>
    <col min="10251" max="10251" width="9.28515625" customWidth="1"/>
    <col min="10252" max="10252" width="12" customWidth="1"/>
    <col min="10253" max="10254" width="0" hidden="1" customWidth="1"/>
    <col min="10255" max="10255" width="38.140625" customWidth="1"/>
    <col min="10256" max="10256" width="40.28515625" customWidth="1"/>
    <col min="10257" max="10257" width="17.42578125" customWidth="1"/>
    <col min="10258" max="10258" width="23.140625" customWidth="1"/>
    <col min="10259" max="10259" width="21.7109375" customWidth="1"/>
    <col min="10260" max="10260" width="5.140625" customWidth="1"/>
    <col min="10261" max="10261" width="4.85546875" customWidth="1"/>
    <col min="10262" max="10263" width="11.7109375" customWidth="1"/>
    <col min="10264" max="10264" width="5.7109375" customWidth="1"/>
    <col min="10265" max="10265" width="58.5703125" customWidth="1"/>
    <col min="10496" max="10496" width="6" customWidth="1"/>
    <col min="10497" max="10497" width="31.28515625" customWidth="1"/>
    <col min="10498" max="10498" width="0" hidden="1" customWidth="1"/>
    <col min="10499" max="10499" width="9.7109375" customWidth="1"/>
    <col min="10500" max="10500" width="27.7109375" customWidth="1"/>
    <col min="10501" max="10501" width="23.28515625" customWidth="1"/>
    <col min="10502" max="10502" width="26.28515625" customWidth="1"/>
    <col min="10503" max="10503" width="16.28515625" customWidth="1"/>
    <col min="10504" max="10504" width="0" hidden="1" customWidth="1"/>
    <col min="10505" max="10505" width="18.28515625" customWidth="1"/>
    <col min="10506" max="10506" width="0" hidden="1" customWidth="1"/>
    <col min="10507" max="10507" width="9.28515625" customWidth="1"/>
    <col min="10508" max="10508" width="12" customWidth="1"/>
    <col min="10509" max="10510" width="0" hidden="1" customWidth="1"/>
    <col min="10511" max="10511" width="38.140625" customWidth="1"/>
    <col min="10512" max="10512" width="40.28515625" customWidth="1"/>
    <col min="10513" max="10513" width="17.42578125" customWidth="1"/>
    <col min="10514" max="10514" width="23.140625" customWidth="1"/>
    <col min="10515" max="10515" width="21.7109375" customWidth="1"/>
    <col min="10516" max="10516" width="5.140625" customWidth="1"/>
    <col min="10517" max="10517" width="4.85546875" customWidth="1"/>
    <col min="10518" max="10519" width="11.7109375" customWidth="1"/>
    <col min="10520" max="10520" width="5.7109375" customWidth="1"/>
    <col min="10521" max="10521" width="58.5703125" customWidth="1"/>
    <col min="10752" max="10752" width="6" customWidth="1"/>
    <col min="10753" max="10753" width="31.28515625" customWidth="1"/>
    <col min="10754" max="10754" width="0" hidden="1" customWidth="1"/>
    <col min="10755" max="10755" width="9.7109375" customWidth="1"/>
    <col min="10756" max="10756" width="27.7109375" customWidth="1"/>
    <col min="10757" max="10757" width="23.28515625" customWidth="1"/>
    <col min="10758" max="10758" width="26.28515625" customWidth="1"/>
    <col min="10759" max="10759" width="16.28515625" customWidth="1"/>
    <col min="10760" max="10760" width="0" hidden="1" customWidth="1"/>
    <col min="10761" max="10761" width="18.28515625" customWidth="1"/>
    <col min="10762" max="10762" width="0" hidden="1" customWidth="1"/>
    <col min="10763" max="10763" width="9.28515625" customWidth="1"/>
    <col min="10764" max="10764" width="12" customWidth="1"/>
    <col min="10765" max="10766" width="0" hidden="1" customWidth="1"/>
    <col min="10767" max="10767" width="38.140625" customWidth="1"/>
    <col min="10768" max="10768" width="40.28515625" customWidth="1"/>
    <col min="10769" max="10769" width="17.42578125" customWidth="1"/>
    <col min="10770" max="10770" width="23.140625" customWidth="1"/>
    <col min="10771" max="10771" width="21.7109375" customWidth="1"/>
    <col min="10772" max="10772" width="5.140625" customWidth="1"/>
    <col min="10773" max="10773" width="4.85546875" customWidth="1"/>
    <col min="10774" max="10775" width="11.7109375" customWidth="1"/>
    <col min="10776" max="10776" width="5.7109375" customWidth="1"/>
    <col min="10777" max="10777" width="58.5703125" customWidth="1"/>
    <col min="11008" max="11008" width="6" customWidth="1"/>
    <col min="11009" max="11009" width="31.28515625" customWidth="1"/>
    <col min="11010" max="11010" width="0" hidden="1" customWidth="1"/>
    <col min="11011" max="11011" width="9.7109375" customWidth="1"/>
    <col min="11012" max="11012" width="27.7109375" customWidth="1"/>
    <col min="11013" max="11013" width="23.28515625" customWidth="1"/>
    <col min="11014" max="11014" width="26.28515625" customWidth="1"/>
    <col min="11015" max="11015" width="16.28515625" customWidth="1"/>
    <col min="11016" max="11016" width="0" hidden="1" customWidth="1"/>
    <col min="11017" max="11017" width="18.28515625" customWidth="1"/>
    <col min="11018" max="11018" width="0" hidden="1" customWidth="1"/>
    <col min="11019" max="11019" width="9.28515625" customWidth="1"/>
    <col min="11020" max="11020" width="12" customWidth="1"/>
    <col min="11021" max="11022" width="0" hidden="1" customWidth="1"/>
    <col min="11023" max="11023" width="38.140625" customWidth="1"/>
    <col min="11024" max="11024" width="40.28515625" customWidth="1"/>
    <col min="11025" max="11025" width="17.42578125" customWidth="1"/>
    <col min="11026" max="11026" width="23.140625" customWidth="1"/>
    <col min="11027" max="11027" width="21.7109375" customWidth="1"/>
    <col min="11028" max="11028" width="5.140625" customWidth="1"/>
    <col min="11029" max="11029" width="4.85546875" customWidth="1"/>
    <col min="11030" max="11031" width="11.7109375" customWidth="1"/>
    <col min="11032" max="11032" width="5.7109375" customWidth="1"/>
    <col min="11033" max="11033" width="58.5703125" customWidth="1"/>
    <col min="11264" max="11264" width="6" customWidth="1"/>
    <col min="11265" max="11265" width="31.28515625" customWidth="1"/>
    <col min="11266" max="11266" width="0" hidden="1" customWidth="1"/>
    <col min="11267" max="11267" width="9.7109375" customWidth="1"/>
    <col min="11268" max="11268" width="27.7109375" customWidth="1"/>
    <col min="11269" max="11269" width="23.28515625" customWidth="1"/>
    <col min="11270" max="11270" width="26.28515625" customWidth="1"/>
    <col min="11271" max="11271" width="16.28515625" customWidth="1"/>
    <col min="11272" max="11272" width="0" hidden="1" customWidth="1"/>
    <col min="11273" max="11273" width="18.28515625" customWidth="1"/>
    <col min="11274" max="11274" width="0" hidden="1" customWidth="1"/>
    <col min="11275" max="11275" width="9.28515625" customWidth="1"/>
    <col min="11276" max="11276" width="12" customWidth="1"/>
    <col min="11277" max="11278" width="0" hidden="1" customWidth="1"/>
    <col min="11279" max="11279" width="38.140625" customWidth="1"/>
    <col min="11280" max="11280" width="40.28515625" customWidth="1"/>
    <col min="11281" max="11281" width="17.42578125" customWidth="1"/>
    <col min="11282" max="11282" width="23.140625" customWidth="1"/>
    <col min="11283" max="11283" width="21.7109375" customWidth="1"/>
    <col min="11284" max="11284" width="5.140625" customWidth="1"/>
    <col min="11285" max="11285" width="4.85546875" customWidth="1"/>
    <col min="11286" max="11287" width="11.7109375" customWidth="1"/>
    <col min="11288" max="11288" width="5.7109375" customWidth="1"/>
    <col min="11289" max="11289" width="58.5703125" customWidth="1"/>
    <col min="11520" max="11520" width="6" customWidth="1"/>
    <col min="11521" max="11521" width="31.28515625" customWidth="1"/>
    <col min="11522" max="11522" width="0" hidden="1" customWidth="1"/>
    <col min="11523" max="11523" width="9.7109375" customWidth="1"/>
    <col min="11524" max="11524" width="27.7109375" customWidth="1"/>
    <col min="11525" max="11525" width="23.28515625" customWidth="1"/>
    <col min="11526" max="11526" width="26.28515625" customWidth="1"/>
    <col min="11527" max="11527" width="16.28515625" customWidth="1"/>
    <col min="11528" max="11528" width="0" hidden="1" customWidth="1"/>
    <col min="11529" max="11529" width="18.28515625" customWidth="1"/>
    <col min="11530" max="11530" width="0" hidden="1" customWidth="1"/>
    <col min="11531" max="11531" width="9.28515625" customWidth="1"/>
    <col min="11532" max="11532" width="12" customWidth="1"/>
    <col min="11533" max="11534" width="0" hidden="1" customWidth="1"/>
    <col min="11535" max="11535" width="38.140625" customWidth="1"/>
    <col min="11536" max="11536" width="40.28515625" customWidth="1"/>
    <col min="11537" max="11537" width="17.42578125" customWidth="1"/>
    <col min="11538" max="11538" width="23.140625" customWidth="1"/>
    <col min="11539" max="11539" width="21.7109375" customWidth="1"/>
    <col min="11540" max="11540" width="5.140625" customWidth="1"/>
    <col min="11541" max="11541" width="4.85546875" customWidth="1"/>
    <col min="11542" max="11543" width="11.7109375" customWidth="1"/>
    <col min="11544" max="11544" width="5.7109375" customWidth="1"/>
    <col min="11545" max="11545" width="58.5703125" customWidth="1"/>
    <col min="11776" max="11776" width="6" customWidth="1"/>
    <col min="11777" max="11777" width="31.28515625" customWidth="1"/>
    <col min="11778" max="11778" width="0" hidden="1" customWidth="1"/>
    <col min="11779" max="11779" width="9.7109375" customWidth="1"/>
    <col min="11780" max="11780" width="27.7109375" customWidth="1"/>
    <col min="11781" max="11781" width="23.28515625" customWidth="1"/>
    <col min="11782" max="11782" width="26.28515625" customWidth="1"/>
    <col min="11783" max="11783" width="16.28515625" customWidth="1"/>
    <col min="11784" max="11784" width="0" hidden="1" customWidth="1"/>
    <col min="11785" max="11785" width="18.28515625" customWidth="1"/>
    <col min="11786" max="11786" width="0" hidden="1" customWidth="1"/>
    <col min="11787" max="11787" width="9.28515625" customWidth="1"/>
    <col min="11788" max="11788" width="12" customWidth="1"/>
    <col min="11789" max="11790" width="0" hidden="1" customWidth="1"/>
    <col min="11791" max="11791" width="38.140625" customWidth="1"/>
    <col min="11792" max="11792" width="40.28515625" customWidth="1"/>
    <col min="11793" max="11793" width="17.42578125" customWidth="1"/>
    <col min="11794" max="11794" width="23.140625" customWidth="1"/>
    <col min="11795" max="11795" width="21.7109375" customWidth="1"/>
    <col min="11796" max="11796" width="5.140625" customWidth="1"/>
    <col min="11797" max="11797" width="4.85546875" customWidth="1"/>
    <col min="11798" max="11799" width="11.7109375" customWidth="1"/>
    <col min="11800" max="11800" width="5.7109375" customWidth="1"/>
    <col min="11801" max="11801" width="58.5703125" customWidth="1"/>
    <col min="12032" max="12032" width="6" customWidth="1"/>
    <col min="12033" max="12033" width="31.28515625" customWidth="1"/>
    <col min="12034" max="12034" width="0" hidden="1" customWidth="1"/>
    <col min="12035" max="12035" width="9.7109375" customWidth="1"/>
    <col min="12036" max="12036" width="27.7109375" customWidth="1"/>
    <col min="12037" max="12037" width="23.28515625" customWidth="1"/>
    <col min="12038" max="12038" width="26.28515625" customWidth="1"/>
    <col min="12039" max="12039" width="16.28515625" customWidth="1"/>
    <col min="12040" max="12040" width="0" hidden="1" customWidth="1"/>
    <col min="12041" max="12041" width="18.28515625" customWidth="1"/>
    <col min="12042" max="12042" width="0" hidden="1" customWidth="1"/>
    <col min="12043" max="12043" width="9.28515625" customWidth="1"/>
    <col min="12044" max="12044" width="12" customWidth="1"/>
    <col min="12045" max="12046" width="0" hidden="1" customWidth="1"/>
    <col min="12047" max="12047" width="38.140625" customWidth="1"/>
    <col min="12048" max="12048" width="40.28515625" customWidth="1"/>
    <col min="12049" max="12049" width="17.42578125" customWidth="1"/>
    <col min="12050" max="12050" width="23.140625" customWidth="1"/>
    <col min="12051" max="12051" width="21.7109375" customWidth="1"/>
    <col min="12052" max="12052" width="5.140625" customWidth="1"/>
    <col min="12053" max="12053" width="4.85546875" customWidth="1"/>
    <col min="12054" max="12055" width="11.7109375" customWidth="1"/>
    <col min="12056" max="12056" width="5.7109375" customWidth="1"/>
    <col min="12057" max="12057" width="58.5703125" customWidth="1"/>
    <col min="12288" max="12288" width="6" customWidth="1"/>
    <col min="12289" max="12289" width="31.28515625" customWidth="1"/>
    <col min="12290" max="12290" width="0" hidden="1" customWidth="1"/>
    <col min="12291" max="12291" width="9.7109375" customWidth="1"/>
    <col min="12292" max="12292" width="27.7109375" customWidth="1"/>
    <col min="12293" max="12293" width="23.28515625" customWidth="1"/>
    <col min="12294" max="12294" width="26.28515625" customWidth="1"/>
    <col min="12295" max="12295" width="16.28515625" customWidth="1"/>
    <col min="12296" max="12296" width="0" hidden="1" customWidth="1"/>
    <col min="12297" max="12297" width="18.28515625" customWidth="1"/>
    <col min="12298" max="12298" width="0" hidden="1" customWidth="1"/>
    <col min="12299" max="12299" width="9.28515625" customWidth="1"/>
    <col min="12300" max="12300" width="12" customWidth="1"/>
    <col min="12301" max="12302" width="0" hidden="1" customWidth="1"/>
    <col min="12303" max="12303" width="38.140625" customWidth="1"/>
    <col min="12304" max="12304" width="40.28515625" customWidth="1"/>
    <col min="12305" max="12305" width="17.42578125" customWidth="1"/>
    <col min="12306" max="12306" width="23.140625" customWidth="1"/>
    <col min="12307" max="12307" width="21.7109375" customWidth="1"/>
    <col min="12308" max="12308" width="5.140625" customWidth="1"/>
    <col min="12309" max="12309" width="4.85546875" customWidth="1"/>
    <col min="12310" max="12311" width="11.7109375" customWidth="1"/>
    <col min="12312" max="12312" width="5.7109375" customWidth="1"/>
    <col min="12313" max="12313" width="58.5703125" customWidth="1"/>
    <col min="12544" max="12544" width="6" customWidth="1"/>
    <col min="12545" max="12545" width="31.28515625" customWidth="1"/>
    <col min="12546" max="12546" width="0" hidden="1" customWidth="1"/>
    <col min="12547" max="12547" width="9.7109375" customWidth="1"/>
    <col min="12548" max="12548" width="27.7109375" customWidth="1"/>
    <col min="12549" max="12549" width="23.28515625" customWidth="1"/>
    <col min="12550" max="12550" width="26.28515625" customWidth="1"/>
    <col min="12551" max="12551" width="16.28515625" customWidth="1"/>
    <col min="12552" max="12552" width="0" hidden="1" customWidth="1"/>
    <col min="12553" max="12553" width="18.28515625" customWidth="1"/>
    <col min="12554" max="12554" width="0" hidden="1" customWidth="1"/>
    <col min="12555" max="12555" width="9.28515625" customWidth="1"/>
    <col min="12556" max="12556" width="12" customWidth="1"/>
    <col min="12557" max="12558" width="0" hidden="1" customWidth="1"/>
    <col min="12559" max="12559" width="38.140625" customWidth="1"/>
    <col min="12560" max="12560" width="40.28515625" customWidth="1"/>
    <col min="12561" max="12561" width="17.42578125" customWidth="1"/>
    <col min="12562" max="12562" width="23.140625" customWidth="1"/>
    <col min="12563" max="12563" width="21.7109375" customWidth="1"/>
    <col min="12564" max="12564" width="5.140625" customWidth="1"/>
    <col min="12565" max="12565" width="4.85546875" customWidth="1"/>
    <col min="12566" max="12567" width="11.7109375" customWidth="1"/>
    <col min="12568" max="12568" width="5.7109375" customWidth="1"/>
    <col min="12569" max="12569" width="58.5703125" customWidth="1"/>
    <col min="12800" max="12800" width="6" customWidth="1"/>
    <col min="12801" max="12801" width="31.28515625" customWidth="1"/>
    <col min="12802" max="12802" width="0" hidden="1" customWidth="1"/>
    <col min="12803" max="12803" width="9.7109375" customWidth="1"/>
    <col min="12804" max="12804" width="27.7109375" customWidth="1"/>
    <col min="12805" max="12805" width="23.28515625" customWidth="1"/>
    <col min="12806" max="12806" width="26.28515625" customWidth="1"/>
    <col min="12807" max="12807" width="16.28515625" customWidth="1"/>
    <col min="12808" max="12808" width="0" hidden="1" customWidth="1"/>
    <col min="12809" max="12809" width="18.28515625" customWidth="1"/>
    <col min="12810" max="12810" width="0" hidden="1" customWidth="1"/>
    <col min="12811" max="12811" width="9.28515625" customWidth="1"/>
    <col min="12812" max="12812" width="12" customWidth="1"/>
    <col min="12813" max="12814" width="0" hidden="1" customWidth="1"/>
    <col min="12815" max="12815" width="38.140625" customWidth="1"/>
    <col min="12816" max="12816" width="40.28515625" customWidth="1"/>
    <col min="12817" max="12817" width="17.42578125" customWidth="1"/>
    <col min="12818" max="12818" width="23.140625" customWidth="1"/>
    <col min="12819" max="12819" width="21.7109375" customWidth="1"/>
    <col min="12820" max="12820" width="5.140625" customWidth="1"/>
    <col min="12821" max="12821" width="4.85546875" customWidth="1"/>
    <col min="12822" max="12823" width="11.7109375" customWidth="1"/>
    <col min="12824" max="12824" width="5.7109375" customWidth="1"/>
    <col min="12825" max="12825" width="58.5703125" customWidth="1"/>
    <col min="13056" max="13056" width="6" customWidth="1"/>
    <col min="13057" max="13057" width="31.28515625" customWidth="1"/>
    <col min="13058" max="13058" width="0" hidden="1" customWidth="1"/>
    <col min="13059" max="13059" width="9.7109375" customWidth="1"/>
    <col min="13060" max="13060" width="27.7109375" customWidth="1"/>
    <col min="13061" max="13061" width="23.28515625" customWidth="1"/>
    <col min="13062" max="13062" width="26.28515625" customWidth="1"/>
    <col min="13063" max="13063" width="16.28515625" customWidth="1"/>
    <col min="13064" max="13064" width="0" hidden="1" customWidth="1"/>
    <col min="13065" max="13065" width="18.28515625" customWidth="1"/>
    <col min="13066" max="13066" width="0" hidden="1" customWidth="1"/>
    <col min="13067" max="13067" width="9.28515625" customWidth="1"/>
    <col min="13068" max="13068" width="12" customWidth="1"/>
    <col min="13069" max="13070" width="0" hidden="1" customWidth="1"/>
    <col min="13071" max="13071" width="38.140625" customWidth="1"/>
    <col min="13072" max="13072" width="40.28515625" customWidth="1"/>
    <col min="13073" max="13073" width="17.42578125" customWidth="1"/>
    <col min="13074" max="13074" width="23.140625" customWidth="1"/>
    <col min="13075" max="13075" width="21.7109375" customWidth="1"/>
    <col min="13076" max="13076" width="5.140625" customWidth="1"/>
    <col min="13077" max="13077" width="4.85546875" customWidth="1"/>
    <col min="13078" max="13079" width="11.7109375" customWidth="1"/>
    <col min="13080" max="13080" width="5.7109375" customWidth="1"/>
    <col min="13081" max="13081" width="58.5703125" customWidth="1"/>
    <col min="13312" max="13312" width="6" customWidth="1"/>
    <col min="13313" max="13313" width="31.28515625" customWidth="1"/>
    <col min="13314" max="13314" width="0" hidden="1" customWidth="1"/>
    <col min="13315" max="13315" width="9.7109375" customWidth="1"/>
    <col min="13316" max="13316" width="27.7109375" customWidth="1"/>
    <col min="13317" max="13317" width="23.28515625" customWidth="1"/>
    <col min="13318" max="13318" width="26.28515625" customWidth="1"/>
    <col min="13319" max="13319" width="16.28515625" customWidth="1"/>
    <col min="13320" max="13320" width="0" hidden="1" customWidth="1"/>
    <col min="13321" max="13321" width="18.28515625" customWidth="1"/>
    <col min="13322" max="13322" width="0" hidden="1" customWidth="1"/>
    <col min="13323" max="13323" width="9.28515625" customWidth="1"/>
    <col min="13324" max="13324" width="12" customWidth="1"/>
    <col min="13325" max="13326" width="0" hidden="1" customWidth="1"/>
    <col min="13327" max="13327" width="38.140625" customWidth="1"/>
    <col min="13328" max="13328" width="40.28515625" customWidth="1"/>
    <col min="13329" max="13329" width="17.42578125" customWidth="1"/>
    <col min="13330" max="13330" width="23.140625" customWidth="1"/>
    <col min="13331" max="13331" width="21.7109375" customWidth="1"/>
    <col min="13332" max="13332" width="5.140625" customWidth="1"/>
    <col min="13333" max="13333" width="4.85546875" customWidth="1"/>
    <col min="13334" max="13335" width="11.7109375" customWidth="1"/>
    <col min="13336" max="13336" width="5.7109375" customWidth="1"/>
    <col min="13337" max="13337" width="58.5703125" customWidth="1"/>
    <col min="13568" max="13568" width="6" customWidth="1"/>
    <col min="13569" max="13569" width="31.28515625" customWidth="1"/>
    <col min="13570" max="13570" width="0" hidden="1" customWidth="1"/>
    <col min="13571" max="13571" width="9.7109375" customWidth="1"/>
    <col min="13572" max="13572" width="27.7109375" customWidth="1"/>
    <col min="13573" max="13573" width="23.28515625" customWidth="1"/>
    <col min="13574" max="13574" width="26.28515625" customWidth="1"/>
    <col min="13575" max="13575" width="16.28515625" customWidth="1"/>
    <col min="13576" max="13576" width="0" hidden="1" customWidth="1"/>
    <col min="13577" max="13577" width="18.28515625" customWidth="1"/>
    <col min="13578" max="13578" width="0" hidden="1" customWidth="1"/>
    <col min="13579" max="13579" width="9.28515625" customWidth="1"/>
    <col min="13580" max="13580" width="12" customWidth="1"/>
    <col min="13581" max="13582" width="0" hidden="1" customWidth="1"/>
    <col min="13583" max="13583" width="38.140625" customWidth="1"/>
    <col min="13584" max="13584" width="40.28515625" customWidth="1"/>
    <col min="13585" max="13585" width="17.42578125" customWidth="1"/>
    <col min="13586" max="13586" width="23.140625" customWidth="1"/>
    <col min="13587" max="13587" width="21.7109375" customWidth="1"/>
    <col min="13588" max="13588" width="5.140625" customWidth="1"/>
    <col min="13589" max="13589" width="4.85546875" customWidth="1"/>
    <col min="13590" max="13591" width="11.7109375" customWidth="1"/>
    <col min="13592" max="13592" width="5.7109375" customWidth="1"/>
    <col min="13593" max="13593" width="58.5703125" customWidth="1"/>
    <col min="13824" max="13824" width="6" customWidth="1"/>
    <col min="13825" max="13825" width="31.28515625" customWidth="1"/>
    <col min="13826" max="13826" width="0" hidden="1" customWidth="1"/>
    <col min="13827" max="13827" width="9.7109375" customWidth="1"/>
    <col min="13828" max="13828" width="27.7109375" customWidth="1"/>
    <col min="13829" max="13829" width="23.28515625" customWidth="1"/>
    <col min="13830" max="13830" width="26.28515625" customWidth="1"/>
    <col min="13831" max="13831" width="16.28515625" customWidth="1"/>
    <col min="13832" max="13832" width="0" hidden="1" customWidth="1"/>
    <col min="13833" max="13833" width="18.28515625" customWidth="1"/>
    <col min="13834" max="13834" width="0" hidden="1" customWidth="1"/>
    <col min="13835" max="13835" width="9.28515625" customWidth="1"/>
    <col min="13836" max="13836" width="12" customWidth="1"/>
    <col min="13837" max="13838" width="0" hidden="1" customWidth="1"/>
    <col min="13839" max="13839" width="38.140625" customWidth="1"/>
    <col min="13840" max="13840" width="40.28515625" customWidth="1"/>
    <col min="13841" max="13841" width="17.42578125" customWidth="1"/>
    <col min="13842" max="13842" width="23.140625" customWidth="1"/>
    <col min="13843" max="13843" width="21.7109375" customWidth="1"/>
    <col min="13844" max="13844" width="5.140625" customWidth="1"/>
    <col min="13845" max="13845" width="4.85546875" customWidth="1"/>
    <col min="13846" max="13847" width="11.7109375" customWidth="1"/>
    <col min="13848" max="13848" width="5.7109375" customWidth="1"/>
    <col min="13849" max="13849" width="58.5703125" customWidth="1"/>
    <col min="14080" max="14080" width="6" customWidth="1"/>
    <col min="14081" max="14081" width="31.28515625" customWidth="1"/>
    <col min="14082" max="14082" width="0" hidden="1" customWidth="1"/>
    <col min="14083" max="14083" width="9.7109375" customWidth="1"/>
    <col min="14084" max="14084" width="27.7109375" customWidth="1"/>
    <col min="14085" max="14085" width="23.28515625" customWidth="1"/>
    <col min="14086" max="14086" width="26.28515625" customWidth="1"/>
    <col min="14087" max="14087" width="16.28515625" customWidth="1"/>
    <col min="14088" max="14088" width="0" hidden="1" customWidth="1"/>
    <col min="14089" max="14089" width="18.28515625" customWidth="1"/>
    <col min="14090" max="14090" width="0" hidden="1" customWidth="1"/>
    <col min="14091" max="14091" width="9.28515625" customWidth="1"/>
    <col min="14092" max="14092" width="12" customWidth="1"/>
    <col min="14093" max="14094" width="0" hidden="1" customWidth="1"/>
    <col min="14095" max="14095" width="38.140625" customWidth="1"/>
    <col min="14096" max="14096" width="40.28515625" customWidth="1"/>
    <col min="14097" max="14097" width="17.42578125" customWidth="1"/>
    <col min="14098" max="14098" width="23.140625" customWidth="1"/>
    <col min="14099" max="14099" width="21.7109375" customWidth="1"/>
    <col min="14100" max="14100" width="5.140625" customWidth="1"/>
    <col min="14101" max="14101" width="4.85546875" customWidth="1"/>
    <col min="14102" max="14103" width="11.7109375" customWidth="1"/>
    <col min="14104" max="14104" width="5.7109375" customWidth="1"/>
    <col min="14105" max="14105" width="58.5703125" customWidth="1"/>
    <col min="14336" max="14336" width="6" customWidth="1"/>
    <col min="14337" max="14337" width="31.28515625" customWidth="1"/>
    <col min="14338" max="14338" width="0" hidden="1" customWidth="1"/>
    <col min="14339" max="14339" width="9.7109375" customWidth="1"/>
    <col min="14340" max="14340" width="27.7109375" customWidth="1"/>
    <col min="14341" max="14341" width="23.28515625" customWidth="1"/>
    <col min="14342" max="14342" width="26.28515625" customWidth="1"/>
    <col min="14343" max="14343" width="16.28515625" customWidth="1"/>
    <col min="14344" max="14344" width="0" hidden="1" customWidth="1"/>
    <col min="14345" max="14345" width="18.28515625" customWidth="1"/>
    <col min="14346" max="14346" width="0" hidden="1" customWidth="1"/>
    <col min="14347" max="14347" width="9.28515625" customWidth="1"/>
    <col min="14348" max="14348" width="12" customWidth="1"/>
    <col min="14349" max="14350" width="0" hidden="1" customWidth="1"/>
    <col min="14351" max="14351" width="38.140625" customWidth="1"/>
    <col min="14352" max="14352" width="40.28515625" customWidth="1"/>
    <col min="14353" max="14353" width="17.42578125" customWidth="1"/>
    <col min="14354" max="14354" width="23.140625" customWidth="1"/>
    <col min="14355" max="14355" width="21.7109375" customWidth="1"/>
    <col min="14356" max="14356" width="5.140625" customWidth="1"/>
    <col min="14357" max="14357" width="4.85546875" customWidth="1"/>
    <col min="14358" max="14359" width="11.7109375" customWidth="1"/>
    <col min="14360" max="14360" width="5.7109375" customWidth="1"/>
    <col min="14361" max="14361" width="58.5703125" customWidth="1"/>
    <col min="14592" max="14592" width="6" customWidth="1"/>
    <col min="14593" max="14593" width="31.28515625" customWidth="1"/>
    <col min="14594" max="14594" width="0" hidden="1" customWidth="1"/>
    <col min="14595" max="14595" width="9.7109375" customWidth="1"/>
    <col min="14596" max="14596" width="27.7109375" customWidth="1"/>
    <col min="14597" max="14597" width="23.28515625" customWidth="1"/>
    <col min="14598" max="14598" width="26.28515625" customWidth="1"/>
    <col min="14599" max="14599" width="16.28515625" customWidth="1"/>
    <col min="14600" max="14600" width="0" hidden="1" customWidth="1"/>
    <col min="14601" max="14601" width="18.28515625" customWidth="1"/>
    <col min="14602" max="14602" width="0" hidden="1" customWidth="1"/>
    <col min="14603" max="14603" width="9.28515625" customWidth="1"/>
    <col min="14604" max="14604" width="12" customWidth="1"/>
    <col min="14605" max="14606" width="0" hidden="1" customWidth="1"/>
    <col min="14607" max="14607" width="38.140625" customWidth="1"/>
    <col min="14608" max="14608" width="40.28515625" customWidth="1"/>
    <col min="14609" max="14609" width="17.42578125" customWidth="1"/>
    <col min="14610" max="14610" width="23.140625" customWidth="1"/>
    <col min="14611" max="14611" width="21.7109375" customWidth="1"/>
    <col min="14612" max="14612" width="5.140625" customWidth="1"/>
    <col min="14613" max="14613" width="4.85546875" customWidth="1"/>
    <col min="14614" max="14615" width="11.7109375" customWidth="1"/>
    <col min="14616" max="14616" width="5.7109375" customWidth="1"/>
    <col min="14617" max="14617" width="58.5703125" customWidth="1"/>
    <col min="14848" max="14848" width="6" customWidth="1"/>
    <col min="14849" max="14849" width="31.28515625" customWidth="1"/>
    <col min="14850" max="14850" width="0" hidden="1" customWidth="1"/>
    <col min="14851" max="14851" width="9.7109375" customWidth="1"/>
    <col min="14852" max="14852" width="27.7109375" customWidth="1"/>
    <col min="14853" max="14853" width="23.28515625" customWidth="1"/>
    <col min="14854" max="14854" width="26.28515625" customWidth="1"/>
    <col min="14855" max="14855" width="16.28515625" customWidth="1"/>
    <col min="14856" max="14856" width="0" hidden="1" customWidth="1"/>
    <col min="14857" max="14857" width="18.28515625" customWidth="1"/>
    <col min="14858" max="14858" width="0" hidden="1" customWidth="1"/>
    <col min="14859" max="14859" width="9.28515625" customWidth="1"/>
    <col min="14860" max="14860" width="12" customWidth="1"/>
    <col min="14861" max="14862" width="0" hidden="1" customWidth="1"/>
    <col min="14863" max="14863" width="38.140625" customWidth="1"/>
    <col min="14864" max="14864" width="40.28515625" customWidth="1"/>
    <col min="14865" max="14865" width="17.42578125" customWidth="1"/>
    <col min="14866" max="14866" width="23.140625" customWidth="1"/>
    <col min="14867" max="14867" width="21.7109375" customWidth="1"/>
    <col min="14868" max="14868" width="5.140625" customWidth="1"/>
    <col min="14869" max="14869" width="4.85546875" customWidth="1"/>
    <col min="14870" max="14871" width="11.7109375" customWidth="1"/>
    <col min="14872" max="14872" width="5.7109375" customWidth="1"/>
    <col min="14873" max="14873" width="58.5703125" customWidth="1"/>
    <col min="15104" max="15104" width="6" customWidth="1"/>
    <col min="15105" max="15105" width="31.28515625" customWidth="1"/>
    <col min="15106" max="15106" width="0" hidden="1" customWidth="1"/>
    <col min="15107" max="15107" width="9.7109375" customWidth="1"/>
    <col min="15108" max="15108" width="27.7109375" customWidth="1"/>
    <col min="15109" max="15109" width="23.28515625" customWidth="1"/>
    <col min="15110" max="15110" width="26.28515625" customWidth="1"/>
    <col min="15111" max="15111" width="16.28515625" customWidth="1"/>
    <col min="15112" max="15112" width="0" hidden="1" customWidth="1"/>
    <col min="15113" max="15113" width="18.28515625" customWidth="1"/>
    <col min="15114" max="15114" width="0" hidden="1" customWidth="1"/>
    <col min="15115" max="15115" width="9.28515625" customWidth="1"/>
    <col min="15116" max="15116" width="12" customWidth="1"/>
    <col min="15117" max="15118" width="0" hidden="1" customWidth="1"/>
    <col min="15119" max="15119" width="38.140625" customWidth="1"/>
    <col min="15120" max="15120" width="40.28515625" customWidth="1"/>
    <col min="15121" max="15121" width="17.42578125" customWidth="1"/>
    <col min="15122" max="15122" width="23.140625" customWidth="1"/>
    <col min="15123" max="15123" width="21.7109375" customWidth="1"/>
    <col min="15124" max="15124" width="5.140625" customWidth="1"/>
    <col min="15125" max="15125" width="4.85546875" customWidth="1"/>
    <col min="15126" max="15127" width="11.7109375" customWidth="1"/>
    <col min="15128" max="15128" width="5.7109375" customWidth="1"/>
    <col min="15129" max="15129" width="58.5703125" customWidth="1"/>
    <col min="15360" max="15360" width="6" customWidth="1"/>
    <col min="15361" max="15361" width="31.28515625" customWidth="1"/>
    <col min="15362" max="15362" width="0" hidden="1" customWidth="1"/>
    <col min="15363" max="15363" width="9.7109375" customWidth="1"/>
    <col min="15364" max="15364" width="27.7109375" customWidth="1"/>
    <col min="15365" max="15365" width="23.28515625" customWidth="1"/>
    <col min="15366" max="15366" width="26.28515625" customWidth="1"/>
    <col min="15367" max="15367" width="16.28515625" customWidth="1"/>
    <col min="15368" max="15368" width="0" hidden="1" customWidth="1"/>
    <col min="15369" max="15369" width="18.28515625" customWidth="1"/>
    <col min="15370" max="15370" width="0" hidden="1" customWidth="1"/>
    <col min="15371" max="15371" width="9.28515625" customWidth="1"/>
    <col min="15372" max="15372" width="12" customWidth="1"/>
    <col min="15373" max="15374" width="0" hidden="1" customWidth="1"/>
    <col min="15375" max="15375" width="38.140625" customWidth="1"/>
    <col min="15376" max="15376" width="40.28515625" customWidth="1"/>
    <col min="15377" max="15377" width="17.42578125" customWidth="1"/>
    <col min="15378" max="15378" width="23.140625" customWidth="1"/>
    <col min="15379" max="15379" width="21.7109375" customWidth="1"/>
    <col min="15380" max="15380" width="5.140625" customWidth="1"/>
    <col min="15381" max="15381" width="4.85546875" customWidth="1"/>
    <col min="15382" max="15383" width="11.7109375" customWidth="1"/>
    <col min="15384" max="15384" width="5.7109375" customWidth="1"/>
    <col min="15385" max="15385" width="58.5703125" customWidth="1"/>
    <col min="15616" max="15616" width="6" customWidth="1"/>
    <col min="15617" max="15617" width="31.28515625" customWidth="1"/>
    <col min="15618" max="15618" width="0" hidden="1" customWidth="1"/>
    <col min="15619" max="15619" width="9.7109375" customWidth="1"/>
    <col min="15620" max="15620" width="27.7109375" customWidth="1"/>
    <col min="15621" max="15621" width="23.28515625" customWidth="1"/>
    <col min="15622" max="15622" width="26.28515625" customWidth="1"/>
    <col min="15623" max="15623" width="16.28515625" customWidth="1"/>
    <col min="15624" max="15624" width="0" hidden="1" customWidth="1"/>
    <col min="15625" max="15625" width="18.28515625" customWidth="1"/>
    <col min="15626" max="15626" width="0" hidden="1" customWidth="1"/>
    <col min="15627" max="15627" width="9.28515625" customWidth="1"/>
    <col min="15628" max="15628" width="12" customWidth="1"/>
    <col min="15629" max="15630" width="0" hidden="1" customWidth="1"/>
    <col min="15631" max="15631" width="38.140625" customWidth="1"/>
    <col min="15632" max="15632" width="40.28515625" customWidth="1"/>
    <col min="15633" max="15633" width="17.42578125" customWidth="1"/>
    <col min="15634" max="15634" width="23.140625" customWidth="1"/>
    <col min="15635" max="15635" width="21.7109375" customWidth="1"/>
    <col min="15636" max="15636" width="5.140625" customWidth="1"/>
    <col min="15637" max="15637" width="4.85546875" customWidth="1"/>
    <col min="15638" max="15639" width="11.7109375" customWidth="1"/>
    <col min="15640" max="15640" width="5.7109375" customWidth="1"/>
    <col min="15641" max="15641" width="58.5703125" customWidth="1"/>
    <col min="15872" max="15872" width="6" customWidth="1"/>
    <col min="15873" max="15873" width="31.28515625" customWidth="1"/>
    <col min="15874" max="15874" width="0" hidden="1" customWidth="1"/>
    <col min="15875" max="15875" width="9.7109375" customWidth="1"/>
    <col min="15876" max="15876" width="27.7109375" customWidth="1"/>
    <col min="15877" max="15877" width="23.28515625" customWidth="1"/>
    <col min="15878" max="15878" width="26.28515625" customWidth="1"/>
    <col min="15879" max="15879" width="16.28515625" customWidth="1"/>
    <col min="15880" max="15880" width="0" hidden="1" customWidth="1"/>
    <col min="15881" max="15881" width="18.28515625" customWidth="1"/>
    <col min="15882" max="15882" width="0" hidden="1" customWidth="1"/>
    <col min="15883" max="15883" width="9.28515625" customWidth="1"/>
    <col min="15884" max="15884" width="12" customWidth="1"/>
    <col min="15885" max="15886" width="0" hidden="1" customWidth="1"/>
    <col min="15887" max="15887" width="38.140625" customWidth="1"/>
    <col min="15888" max="15888" width="40.28515625" customWidth="1"/>
    <col min="15889" max="15889" width="17.42578125" customWidth="1"/>
    <col min="15890" max="15890" width="23.140625" customWidth="1"/>
    <col min="15891" max="15891" width="21.7109375" customWidth="1"/>
    <col min="15892" max="15892" width="5.140625" customWidth="1"/>
    <col min="15893" max="15893" width="4.85546875" customWidth="1"/>
    <col min="15894" max="15895" width="11.7109375" customWidth="1"/>
    <col min="15896" max="15896" width="5.7109375" customWidth="1"/>
    <col min="15897" max="15897" width="58.5703125" customWidth="1"/>
    <col min="16128" max="16128" width="6" customWidth="1"/>
    <col min="16129" max="16129" width="31.28515625" customWidth="1"/>
    <col min="16130" max="16130" width="0" hidden="1" customWidth="1"/>
    <col min="16131" max="16131" width="9.7109375" customWidth="1"/>
    <col min="16132" max="16132" width="27.7109375" customWidth="1"/>
    <col min="16133" max="16133" width="23.28515625" customWidth="1"/>
    <col min="16134" max="16134" width="26.28515625" customWidth="1"/>
    <col min="16135" max="16135" width="16.28515625" customWidth="1"/>
    <col min="16136" max="16136" width="0" hidden="1" customWidth="1"/>
    <col min="16137" max="16137" width="18.28515625" customWidth="1"/>
    <col min="16138" max="16138" width="0" hidden="1" customWidth="1"/>
    <col min="16139" max="16139" width="9.28515625" customWidth="1"/>
    <col min="16140" max="16140" width="12" customWidth="1"/>
    <col min="16141" max="16142" width="0" hidden="1" customWidth="1"/>
    <col min="16143" max="16143" width="38.140625" customWidth="1"/>
    <col min="16144" max="16144" width="40.28515625" customWidth="1"/>
    <col min="16145" max="16145" width="17.42578125" customWidth="1"/>
    <col min="16146" max="16146" width="23.140625" customWidth="1"/>
    <col min="16147" max="16147" width="21.7109375" customWidth="1"/>
    <col min="16148" max="16148" width="5.140625" customWidth="1"/>
    <col min="16149" max="16149" width="4.85546875" customWidth="1"/>
    <col min="16150" max="16151" width="11.7109375" customWidth="1"/>
    <col min="16152" max="16152" width="5.7109375" customWidth="1"/>
    <col min="16153" max="16153" width="58.5703125" customWidth="1"/>
  </cols>
  <sheetData>
    <row r="1" spans="1:26" ht="24.75" customHeight="1" x14ac:dyDescent="0.25">
      <c r="A1" s="349" t="s">
        <v>491</v>
      </c>
      <c r="B1" s="350" t="s">
        <v>523</v>
      </c>
      <c r="C1" s="350"/>
      <c r="D1" s="350"/>
      <c r="E1" s="350" t="s">
        <v>523</v>
      </c>
      <c r="F1" s="350" t="s">
        <v>523</v>
      </c>
      <c r="G1" s="350" t="s">
        <v>523</v>
      </c>
      <c r="H1" s="350" t="s">
        <v>523</v>
      </c>
      <c r="I1" s="350" t="s">
        <v>523</v>
      </c>
      <c r="J1" s="350" t="s">
        <v>523</v>
      </c>
      <c r="K1" s="350" t="s">
        <v>523</v>
      </c>
      <c r="L1" s="350" t="s">
        <v>523</v>
      </c>
      <c r="M1" s="350" t="s">
        <v>523</v>
      </c>
      <c r="N1" s="350" t="s">
        <v>523</v>
      </c>
      <c r="O1" s="350" t="s">
        <v>523</v>
      </c>
      <c r="P1" s="350" t="s">
        <v>523</v>
      </c>
      <c r="Q1" s="350" t="s">
        <v>523</v>
      </c>
      <c r="R1" s="350" t="s">
        <v>523</v>
      </c>
      <c r="S1" s="350" t="s">
        <v>523</v>
      </c>
      <c r="T1" s="350" t="s">
        <v>523</v>
      </c>
      <c r="U1" s="350" t="s">
        <v>523</v>
      </c>
      <c r="V1" s="350" t="s">
        <v>523</v>
      </c>
      <c r="W1" s="350" t="s">
        <v>523</v>
      </c>
      <c r="X1" s="350" t="s">
        <v>523</v>
      </c>
      <c r="Y1" s="350" t="s">
        <v>523</v>
      </c>
    </row>
    <row r="2" spans="1:26" ht="24.75" customHeight="1" x14ac:dyDescent="0.2">
      <c r="A2" s="351" t="s">
        <v>213</v>
      </c>
      <c r="B2" s="352" t="s">
        <v>523</v>
      </c>
      <c r="C2" s="352"/>
      <c r="D2" s="352"/>
      <c r="E2" s="352" t="s">
        <v>523</v>
      </c>
      <c r="F2" s="352" t="s">
        <v>523</v>
      </c>
      <c r="G2" s="352" t="s">
        <v>523</v>
      </c>
      <c r="H2" s="352" t="s">
        <v>523</v>
      </c>
      <c r="I2" s="352" t="s">
        <v>523</v>
      </c>
      <c r="J2" s="352" t="s">
        <v>523</v>
      </c>
      <c r="K2" s="352" t="s">
        <v>523</v>
      </c>
      <c r="L2" s="352" t="s">
        <v>523</v>
      </c>
      <c r="M2" s="352" t="s">
        <v>523</v>
      </c>
      <c r="N2" s="352" t="s">
        <v>523</v>
      </c>
      <c r="O2" s="352" t="s">
        <v>523</v>
      </c>
      <c r="P2" s="352" t="s">
        <v>523</v>
      </c>
      <c r="Q2" s="352" t="s">
        <v>523</v>
      </c>
      <c r="R2" s="352" t="s">
        <v>523</v>
      </c>
      <c r="S2" s="352" t="s">
        <v>523</v>
      </c>
      <c r="T2" s="352" t="s">
        <v>523</v>
      </c>
      <c r="U2" s="352" t="s">
        <v>523</v>
      </c>
      <c r="V2" s="352" t="s">
        <v>523</v>
      </c>
      <c r="W2" s="352" t="s">
        <v>523</v>
      </c>
      <c r="X2" s="352" t="s">
        <v>523</v>
      </c>
      <c r="Y2" s="352" t="s">
        <v>523</v>
      </c>
    </row>
    <row r="3" spans="1:26" ht="18" customHeight="1" x14ac:dyDescent="0.2">
      <c r="A3" t="s">
        <v>523</v>
      </c>
      <c r="B3" t="s">
        <v>523</v>
      </c>
      <c r="C3" s="353"/>
      <c r="D3" s="353"/>
      <c r="E3" t="s">
        <v>523</v>
      </c>
      <c r="F3" t="s">
        <v>523</v>
      </c>
      <c r="G3" t="s">
        <v>523</v>
      </c>
      <c r="H3" t="s">
        <v>523</v>
      </c>
      <c r="I3" t="s">
        <v>523</v>
      </c>
      <c r="J3" t="s">
        <v>523</v>
      </c>
      <c r="K3" t="s">
        <v>523</v>
      </c>
      <c r="L3" t="s">
        <v>523</v>
      </c>
      <c r="M3" t="s">
        <v>523</v>
      </c>
      <c r="N3" t="s">
        <v>523</v>
      </c>
      <c r="O3" t="s">
        <v>523</v>
      </c>
      <c r="P3" s="265" t="s">
        <v>523</v>
      </c>
      <c r="Q3" t="s">
        <v>523</v>
      </c>
      <c r="R3" t="s">
        <v>523</v>
      </c>
      <c r="S3" t="s">
        <v>523</v>
      </c>
      <c r="T3" t="s">
        <v>523</v>
      </c>
      <c r="U3" t="s">
        <v>523</v>
      </c>
      <c r="V3" t="s">
        <v>523</v>
      </c>
      <c r="W3" t="s">
        <v>523</v>
      </c>
      <c r="X3" t="s">
        <v>523</v>
      </c>
      <c r="Y3" s="265" t="s">
        <v>523</v>
      </c>
    </row>
    <row r="4" spans="1:26" ht="75" customHeight="1" x14ac:dyDescent="0.2">
      <c r="A4" s="266" t="s">
        <v>497</v>
      </c>
      <c r="B4" s="266" t="s">
        <v>524</v>
      </c>
      <c r="C4" s="266" t="s">
        <v>525</v>
      </c>
      <c r="D4" s="266" t="s">
        <v>833</v>
      </c>
      <c r="E4" s="266" t="s">
        <v>526</v>
      </c>
      <c r="F4" s="266" t="s">
        <v>527</v>
      </c>
      <c r="G4" s="266" t="s">
        <v>528</v>
      </c>
      <c r="H4" s="266" t="s">
        <v>529</v>
      </c>
      <c r="I4" s="266" t="s">
        <v>530</v>
      </c>
      <c r="J4" s="266" t="s">
        <v>531</v>
      </c>
      <c r="K4" s="266" t="s">
        <v>215</v>
      </c>
      <c r="L4" s="266" t="s">
        <v>532</v>
      </c>
      <c r="M4" s="266" t="s">
        <v>216</v>
      </c>
      <c r="N4" s="266" t="s">
        <v>533</v>
      </c>
      <c r="O4" s="266" t="s">
        <v>830</v>
      </c>
      <c r="P4" s="266" t="s">
        <v>217</v>
      </c>
      <c r="Q4" s="266" t="s">
        <v>534</v>
      </c>
      <c r="R4" s="266" t="s">
        <v>535</v>
      </c>
      <c r="S4" s="266" t="s">
        <v>536</v>
      </c>
      <c r="T4" s="266" t="s">
        <v>218</v>
      </c>
      <c r="U4" s="266" t="s">
        <v>219</v>
      </c>
      <c r="V4" s="266" t="s">
        <v>537</v>
      </c>
      <c r="W4" s="266" t="s">
        <v>538</v>
      </c>
      <c r="X4" s="266" t="s">
        <v>539</v>
      </c>
      <c r="Y4" s="266" t="s">
        <v>540</v>
      </c>
    </row>
    <row r="5" spans="1:26" ht="96" customHeight="1" x14ac:dyDescent="0.2">
      <c r="A5" s="258">
        <v>1</v>
      </c>
      <c r="B5" s="258" t="s">
        <v>492</v>
      </c>
      <c r="C5" s="260" t="s">
        <v>498</v>
      </c>
      <c r="D5" s="257" t="s">
        <v>541</v>
      </c>
      <c r="E5" s="260" t="s">
        <v>542</v>
      </c>
      <c r="F5" s="258" t="s">
        <v>543</v>
      </c>
      <c r="G5" s="258"/>
      <c r="H5" s="258"/>
      <c r="I5" s="258" t="s">
        <v>544</v>
      </c>
      <c r="J5" s="258"/>
      <c r="K5" s="258" t="s">
        <v>95</v>
      </c>
      <c r="L5" s="258" t="s">
        <v>221</v>
      </c>
      <c r="M5" s="258" t="s">
        <v>249</v>
      </c>
      <c r="N5" s="258" t="s">
        <v>545</v>
      </c>
      <c r="O5" s="275" t="s">
        <v>729</v>
      </c>
      <c r="P5" s="275" t="s">
        <v>546</v>
      </c>
      <c r="Q5" s="258" t="s">
        <v>547</v>
      </c>
      <c r="R5" s="258" t="s">
        <v>548</v>
      </c>
      <c r="S5" s="258" t="s">
        <v>523</v>
      </c>
      <c r="T5" s="258" t="s">
        <v>222</v>
      </c>
      <c r="U5" s="258" t="s">
        <v>222</v>
      </c>
      <c r="V5" s="258" t="s">
        <v>549</v>
      </c>
      <c r="W5" s="258" t="s">
        <v>550</v>
      </c>
      <c r="X5" s="258" t="s">
        <v>551</v>
      </c>
      <c r="Y5" s="258" t="s">
        <v>552</v>
      </c>
      <c r="Z5" s="267"/>
    </row>
    <row r="6" spans="1:26" ht="136.5" customHeight="1" x14ac:dyDescent="0.2">
      <c r="A6" s="258">
        <v>2</v>
      </c>
      <c r="B6" s="258" t="s">
        <v>492</v>
      </c>
      <c r="C6" s="260" t="s">
        <v>499</v>
      </c>
      <c r="D6" s="229" t="s">
        <v>426</v>
      </c>
      <c r="E6" s="260" t="s">
        <v>553</v>
      </c>
      <c r="F6" s="275" t="s">
        <v>554</v>
      </c>
      <c r="G6" s="258"/>
      <c r="H6" s="258"/>
      <c r="I6" s="258" t="s">
        <v>544</v>
      </c>
      <c r="J6" s="258"/>
      <c r="K6" s="258" t="s">
        <v>95</v>
      </c>
      <c r="L6" s="258" t="s">
        <v>221</v>
      </c>
      <c r="M6" s="258" t="s">
        <v>555</v>
      </c>
      <c r="N6" s="258" t="s">
        <v>556</v>
      </c>
      <c r="O6" s="275" t="s">
        <v>729</v>
      </c>
      <c r="P6" s="275" t="s">
        <v>557</v>
      </c>
      <c r="Q6" s="258" t="s">
        <v>558</v>
      </c>
      <c r="R6" s="258" t="s">
        <v>559</v>
      </c>
      <c r="S6" s="258" t="s">
        <v>523</v>
      </c>
      <c r="T6" s="258" t="s">
        <v>222</v>
      </c>
      <c r="U6" s="258" t="s">
        <v>222</v>
      </c>
      <c r="V6" s="258" t="s">
        <v>560</v>
      </c>
      <c r="W6" s="258" t="s">
        <v>550</v>
      </c>
      <c r="X6" s="258" t="s">
        <v>551</v>
      </c>
      <c r="Y6" s="258" t="s">
        <v>561</v>
      </c>
      <c r="Z6" s="267"/>
    </row>
    <row r="7" spans="1:26" ht="109.5" customHeight="1" x14ac:dyDescent="0.2">
      <c r="A7" s="258">
        <v>3</v>
      </c>
      <c r="B7" s="258" t="s">
        <v>492</v>
      </c>
      <c r="C7" s="258" t="s">
        <v>500</v>
      </c>
      <c r="D7" s="229" t="s">
        <v>461</v>
      </c>
      <c r="E7" s="258" t="s">
        <v>562</v>
      </c>
      <c r="F7" s="258" t="s">
        <v>563</v>
      </c>
      <c r="G7" s="258"/>
      <c r="H7" s="258"/>
      <c r="I7" s="258" t="s">
        <v>544</v>
      </c>
      <c r="J7" s="258"/>
      <c r="K7" s="258" t="s">
        <v>95</v>
      </c>
      <c r="L7" s="258" t="s">
        <v>221</v>
      </c>
      <c r="M7" s="258" t="s">
        <v>555</v>
      </c>
      <c r="N7" s="258" t="s">
        <v>556</v>
      </c>
      <c r="O7" s="275" t="s">
        <v>729</v>
      </c>
      <c r="P7" s="275" t="s">
        <v>837</v>
      </c>
      <c r="Q7" s="258" t="s">
        <v>558</v>
      </c>
      <c r="R7" s="258" t="s">
        <v>564</v>
      </c>
      <c r="S7" s="258" t="s">
        <v>523</v>
      </c>
      <c r="T7" s="258" t="s">
        <v>222</v>
      </c>
      <c r="U7" s="258" t="s">
        <v>222</v>
      </c>
      <c r="V7" s="258" t="s">
        <v>560</v>
      </c>
      <c r="W7" s="258" t="s">
        <v>550</v>
      </c>
      <c r="X7" s="258" t="s">
        <v>551</v>
      </c>
      <c r="Y7" s="258" t="s">
        <v>565</v>
      </c>
      <c r="Z7" s="267"/>
    </row>
    <row r="8" spans="1:26" ht="96" customHeight="1" x14ac:dyDescent="0.2">
      <c r="A8" s="258">
        <v>4</v>
      </c>
      <c r="B8" s="258" t="s">
        <v>492</v>
      </c>
      <c r="C8" s="258" t="s">
        <v>500</v>
      </c>
      <c r="D8" s="229" t="s">
        <v>466</v>
      </c>
      <c r="E8" s="258" t="s">
        <v>562</v>
      </c>
      <c r="F8" s="258" t="s">
        <v>566</v>
      </c>
      <c r="G8" s="258"/>
      <c r="H8" s="258"/>
      <c r="I8" s="258" t="s">
        <v>544</v>
      </c>
      <c r="J8" s="258"/>
      <c r="K8" s="258" t="s">
        <v>95</v>
      </c>
      <c r="L8" s="258" t="s">
        <v>221</v>
      </c>
      <c r="M8" s="258" t="s">
        <v>555</v>
      </c>
      <c r="N8" s="258" t="s">
        <v>556</v>
      </c>
      <c r="O8" s="275" t="s">
        <v>729</v>
      </c>
      <c r="P8" s="275" t="s">
        <v>838</v>
      </c>
      <c r="Q8" s="258" t="s">
        <v>558</v>
      </c>
      <c r="R8" s="258" t="s">
        <v>818</v>
      </c>
      <c r="S8" s="258" t="s">
        <v>523</v>
      </c>
      <c r="T8" s="258" t="s">
        <v>222</v>
      </c>
      <c r="U8" s="258" t="s">
        <v>222</v>
      </c>
      <c r="V8" s="258" t="s">
        <v>560</v>
      </c>
      <c r="W8" s="258" t="s">
        <v>550</v>
      </c>
      <c r="X8" s="258" t="s">
        <v>551</v>
      </c>
      <c r="Y8" s="258" t="s">
        <v>567</v>
      </c>
      <c r="Z8" s="267"/>
    </row>
    <row r="9" spans="1:26" ht="98.25" customHeight="1" x14ac:dyDescent="0.2">
      <c r="A9" s="258">
        <v>5</v>
      </c>
      <c r="B9" s="258" t="s">
        <v>492</v>
      </c>
      <c r="C9" s="258" t="s">
        <v>500</v>
      </c>
      <c r="D9" s="229" t="s">
        <v>457</v>
      </c>
      <c r="E9" s="258" t="s">
        <v>562</v>
      </c>
      <c r="F9" s="260" t="s">
        <v>568</v>
      </c>
      <c r="G9" s="258"/>
      <c r="H9" s="258"/>
      <c r="I9" s="258" t="s">
        <v>544</v>
      </c>
      <c r="J9" s="258"/>
      <c r="K9" s="258" t="s">
        <v>95</v>
      </c>
      <c r="L9" s="258" t="s">
        <v>221</v>
      </c>
      <c r="M9" s="258" t="s">
        <v>555</v>
      </c>
      <c r="N9" s="258" t="s">
        <v>556</v>
      </c>
      <c r="O9" s="275" t="s">
        <v>819</v>
      </c>
      <c r="P9" s="260" t="s">
        <v>224</v>
      </c>
      <c r="Q9" s="258" t="s">
        <v>558</v>
      </c>
      <c r="R9" s="275" t="s">
        <v>569</v>
      </c>
      <c r="S9" s="258" t="s">
        <v>523</v>
      </c>
      <c r="T9" s="258" t="s">
        <v>222</v>
      </c>
      <c r="U9" s="258" t="s">
        <v>222</v>
      </c>
      <c r="V9" s="258" t="s">
        <v>560</v>
      </c>
      <c r="W9" s="258" t="s">
        <v>550</v>
      </c>
      <c r="X9" s="258" t="s">
        <v>551</v>
      </c>
      <c r="Y9" s="258" t="s">
        <v>570</v>
      </c>
      <c r="Z9" s="267"/>
    </row>
    <row r="10" spans="1:26" ht="95.25" customHeight="1" x14ac:dyDescent="0.2">
      <c r="A10" s="258">
        <v>6</v>
      </c>
      <c r="B10" s="258" t="s">
        <v>492</v>
      </c>
      <c r="C10" s="258" t="s">
        <v>500</v>
      </c>
      <c r="D10" s="229" t="s">
        <v>428</v>
      </c>
      <c r="E10" s="258" t="s">
        <v>562</v>
      </c>
      <c r="F10" s="258" t="s">
        <v>571</v>
      </c>
      <c r="G10" s="258"/>
      <c r="H10" s="258"/>
      <c r="I10" s="258" t="s">
        <v>544</v>
      </c>
      <c r="J10" s="258"/>
      <c r="K10" s="258" t="s">
        <v>95</v>
      </c>
      <c r="L10" s="258" t="s">
        <v>221</v>
      </c>
      <c r="M10" s="258" t="s">
        <v>555</v>
      </c>
      <c r="N10" s="258" t="s">
        <v>556</v>
      </c>
      <c r="O10" s="275" t="s">
        <v>729</v>
      </c>
      <c r="P10" s="275" t="s">
        <v>837</v>
      </c>
      <c r="Q10" s="258" t="s">
        <v>558</v>
      </c>
      <c r="R10" s="275" t="s">
        <v>572</v>
      </c>
      <c r="S10" s="258" t="s">
        <v>523</v>
      </c>
      <c r="T10" s="258" t="s">
        <v>222</v>
      </c>
      <c r="U10" s="258" t="s">
        <v>222</v>
      </c>
      <c r="V10" s="258" t="s">
        <v>560</v>
      </c>
      <c r="W10" s="258" t="s">
        <v>550</v>
      </c>
      <c r="X10" s="258" t="s">
        <v>551</v>
      </c>
      <c r="Y10" s="258" t="s">
        <v>573</v>
      </c>
      <c r="Z10" s="267"/>
    </row>
    <row r="11" spans="1:26" ht="93.75" customHeight="1" x14ac:dyDescent="0.2">
      <c r="A11" s="258">
        <v>7</v>
      </c>
      <c r="B11" s="258" t="s">
        <v>492</v>
      </c>
      <c r="C11" s="258" t="s">
        <v>500</v>
      </c>
      <c r="D11" s="229" t="s">
        <v>458</v>
      </c>
      <c r="E11" s="258" t="s">
        <v>562</v>
      </c>
      <c r="F11" s="260" t="s">
        <v>574</v>
      </c>
      <c r="G11" s="258"/>
      <c r="H11" s="258"/>
      <c r="I11" s="258" t="s">
        <v>544</v>
      </c>
      <c r="J11" s="258"/>
      <c r="K11" s="258" t="s">
        <v>95</v>
      </c>
      <c r="L11" s="258" t="s">
        <v>221</v>
      </c>
      <c r="M11" s="258" t="s">
        <v>555</v>
      </c>
      <c r="N11" s="258" t="s">
        <v>556</v>
      </c>
      <c r="O11" s="275" t="s">
        <v>729</v>
      </c>
      <c r="P11" s="275" t="s">
        <v>575</v>
      </c>
      <c r="Q11" s="258" t="s">
        <v>558</v>
      </c>
      <c r="R11" s="258" t="s">
        <v>576</v>
      </c>
      <c r="S11" s="258" t="s">
        <v>523</v>
      </c>
      <c r="T11" s="258" t="s">
        <v>222</v>
      </c>
      <c r="U11" s="258" t="s">
        <v>222</v>
      </c>
      <c r="V11" s="258" t="s">
        <v>560</v>
      </c>
      <c r="W11" s="258" t="s">
        <v>550</v>
      </c>
      <c r="X11" s="258" t="s">
        <v>551</v>
      </c>
      <c r="Y11" s="258" t="s">
        <v>565</v>
      </c>
      <c r="Z11" s="267"/>
    </row>
    <row r="12" spans="1:26" ht="96" customHeight="1" x14ac:dyDescent="0.2">
      <c r="A12" s="258">
        <v>8</v>
      </c>
      <c r="B12" s="258" t="s">
        <v>492</v>
      </c>
      <c r="C12" s="258" t="s">
        <v>500</v>
      </c>
      <c r="D12" s="229" t="s">
        <v>464</v>
      </c>
      <c r="E12" s="258" t="s">
        <v>562</v>
      </c>
      <c r="F12" s="260" t="s">
        <v>577</v>
      </c>
      <c r="G12" s="258"/>
      <c r="H12" s="258"/>
      <c r="I12" s="258" t="s">
        <v>544</v>
      </c>
      <c r="J12" s="258"/>
      <c r="K12" s="258" t="s">
        <v>95</v>
      </c>
      <c r="L12" s="258" t="s">
        <v>221</v>
      </c>
      <c r="M12" s="258" t="s">
        <v>555</v>
      </c>
      <c r="N12" s="258" t="s">
        <v>556</v>
      </c>
      <c r="O12" s="258" t="s">
        <v>730</v>
      </c>
      <c r="P12" s="275" t="s">
        <v>578</v>
      </c>
      <c r="Q12" s="258" t="s">
        <v>558</v>
      </c>
      <c r="R12" s="275" t="s">
        <v>579</v>
      </c>
      <c r="S12" s="258" t="s">
        <v>523</v>
      </c>
      <c r="T12" s="258" t="s">
        <v>222</v>
      </c>
      <c r="U12" s="258" t="s">
        <v>222</v>
      </c>
      <c r="V12" s="258" t="s">
        <v>560</v>
      </c>
      <c r="W12" s="258" t="s">
        <v>550</v>
      </c>
      <c r="X12" s="258" t="s">
        <v>551</v>
      </c>
      <c r="Y12" s="258" t="s">
        <v>580</v>
      </c>
      <c r="Z12" s="267"/>
    </row>
    <row r="13" spans="1:26" ht="159.75" customHeight="1" x14ac:dyDescent="0.2">
      <c r="A13" s="258">
        <v>9</v>
      </c>
      <c r="B13" s="258" t="s">
        <v>492</v>
      </c>
      <c r="C13" s="258" t="s">
        <v>500</v>
      </c>
      <c r="D13" s="229" t="s">
        <v>429</v>
      </c>
      <c r="E13" s="258" t="s">
        <v>562</v>
      </c>
      <c r="F13" s="260" t="s">
        <v>581</v>
      </c>
      <c r="G13" s="258"/>
      <c r="H13" s="258"/>
      <c r="I13" s="258" t="s">
        <v>544</v>
      </c>
      <c r="J13" s="258"/>
      <c r="K13" s="258" t="s">
        <v>95</v>
      </c>
      <c r="L13" s="258" t="s">
        <v>221</v>
      </c>
      <c r="M13" s="258" t="s">
        <v>555</v>
      </c>
      <c r="N13" s="258" t="s">
        <v>556</v>
      </c>
      <c r="O13" s="275" t="s">
        <v>729</v>
      </c>
      <c r="P13" s="275" t="s">
        <v>839</v>
      </c>
      <c r="Q13" s="258" t="s">
        <v>558</v>
      </c>
      <c r="R13" s="260" t="s">
        <v>582</v>
      </c>
      <c r="S13" s="258" t="s">
        <v>523</v>
      </c>
      <c r="T13" s="258" t="s">
        <v>222</v>
      </c>
      <c r="U13" s="258" t="s">
        <v>222</v>
      </c>
      <c r="V13" s="258" t="s">
        <v>560</v>
      </c>
      <c r="W13" s="258" t="s">
        <v>550</v>
      </c>
      <c r="X13" s="258" t="s">
        <v>551</v>
      </c>
      <c r="Y13" s="258" t="s">
        <v>583</v>
      </c>
      <c r="Z13" s="267"/>
    </row>
    <row r="14" spans="1:26" ht="94.5" customHeight="1" x14ac:dyDescent="0.2">
      <c r="A14" s="258">
        <v>10</v>
      </c>
      <c r="B14" s="258" t="s">
        <v>492</v>
      </c>
      <c r="C14" s="258" t="s">
        <v>500</v>
      </c>
      <c r="D14" s="229" t="s">
        <v>463</v>
      </c>
      <c r="E14" s="258" t="s">
        <v>562</v>
      </c>
      <c r="F14" s="260" t="s">
        <v>584</v>
      </c>
      <c r="G14" s="258"/>
      <c r="H14" s="258"/>
      <c r="I14" s="258" t="s">
        <v>544</v>
      </c>
      <c r="J14" s="258"/>
      <c r="K14" s="258" t="s">
        <v>95</v>
      </c>
      <c r="L14" s="258" t="s">
        <v>221</v>
      </c>
      <c r="M14" s="258" t="s">
        <v>555</v>
      </c>
      <c r="N14" s="258" t="s">
        <v>556</v>
      </c>
      <c r="O14" s="275" t="s">
        <v>729</v>
      </c>
      <c r="P14" s="275" t="s">
        <v>840</v>
      </c>
      <c r="Q14" s="258" t="s">
        <v>585</v>
      </c>
      <c r="R14" s="258" t="s">
        <v>586</v>
      </c>
      <c r="S14" s="258" t="s">
        <v>523</v>
      </c>
      <c r="T14" s="258" t="s">
        <v>222</v>
      </c>
      <c r="U14" s="258" t="s">
        <v>222</v>
      </c>
      <c r="V14" s="258" t="s">
        <v>560</v>
      </c>
      <c r="W14" s="258" t="s">
        <v>550</v>
      </c>
      <c r="X14" s="258" t="s">
        <v>551</v>
      </c>
      <c r="Y14" s="258" t="s">
        <v>565</v>
      </c>
      <c r="Z14" s="267"/>
    </row>
    <row r="15" spans="1:26" ht="97.5" customHeight="1" x14ac:dyDescent="0.2">
      <c r="A15" s="258">
        <v>11</v>
      </c>
      <c r="B15" s="258" t="s">
        <v>492</v>
      </c>
      <c r="C15" s="258" t="s">
        <v>500</v>
      </c>
      <c r="D15" s="229" t="s">
        <v>449</v>
      </c>
      <c r="E15" s="258" t="s">
        <v>562</v>
      </c>
      <c r="F15" s="260" t="s">
        <v>587</v>
      </c>
      <c r="G15" s="258"/>
      <c r="H15" s="258"/>
      <c r="I15" s="258" t="s">
        <v>544</v>
      </c>
      <c r="J15" s="258"/>
      <c r="K15" s="258" t="s">
        <v>95</v>
      </c>
      <c r="L15" s="258" t="s">
        <v>221</v>
      </c>
      <c r="M15" s="258" t="s">
        <v>555</v>
      </c>
      <c r="N15" s="258" t="s">
        <v>556</v>
      </c>
      <c r="O15" s="275" t="s">
        <v>729</v>
      </c>
      <c r="P15" s="275" t="s">
        <v>839</v>
      </c>
      <c r="Q15" s="258" t="s">
        <v>558</v>
      </c>
      <c r="R15" s="258" t="s">
        <v>588</v>
      </c>
      <c r="S15" s="258" t="s">
        <v>523</v>
      </c>
      <c r="T15" s="258" t="s">
        <v>222</v>
      </c>
      <c r="U15" s="258" t="s">
        <v>222</v>
      </c>
      <c r="V15" s="258" t="s">
        <v>560</v>
      </c>
      <c r="W15" s="258" t="s">
        <v>550</v>
      </c>
      <c r="X15" s="258" t="s">
        <v>551</v>
      </c>
      <c r="Y15" s="258" t="s">
        <v>589</v>
      </c>
      <c r="Z15" s="267"/>
    </row>
    <row r="16" spans="1:26" ht="134.25" customHeight="1" x14ac:dyDescent="0.2">
      <c r="A16" s="258">
        <v>12</v>
      </c>
      <c r="B16" s="258" t="s">
        <v>492</v>
      </c>
      <c r="C16" s="258" t="s">
        <v>500</v>
      </c>
      <c r="D16" s="229" t="s">
        <v>465</v>
      </c>
      <c r="E16" s="258" t="s">
        <v>562</v>
      </c>
      <c r="F16" s="260" t="s">
        <v>590</v>
      </c>
      <c r="G16" s="258"/>
      <c r="H16" s="258"/>
      <c r="I16" s="258" t="s">
        <v>544</v>
      </c>
      <c r="J16" s="258"/>
      <c r="K16" s="258" t="s">
        <v>95</v>
      </c>
      <c r="L16" s="258" t="s">
        <v>221</v>
      </c>
      <c r="M16" s="258" t="s">
        <v>555</v>
      </c>
      <c r="N16" s="258" t="s">
        <v>556</v>
      </c>
      <c r="O16" s="275" t="s">
        <v>729</v>
      </c>
      <c r="P16" s="275" t="s">
        <v>867</v>
      </c>
      <c r="Q16" s="258" t="s">
        <v>558</v>
      </c>
      <c r="R16" s="268" t="s">
        <v>866</v>
      </c>
      <c r="S16" s="258" t="s">
        <v>523</v>
      </c>
      <c r="T16" s="258" t="s">
        <v>222</v>
      </c>
      <c r="U16" s="258" t="s">
        <v>222</v>
      </c>
      <c r="V16" s="258" t="s">
        <v>560</v>
      </c>
      <c r="W16" s="258" t="s">
        <v>550</v>
      </c>
      <c r="X16" s="258" t="s">
        <v>551</v>
      </c>
      <c r="Y16" s="258" t="s">
        <v>565</v>
      </c>
      <c r="Z16" s="267"/>
    </row>
    <row r="17" spans="1:26" ht="173.25" customHeight="1" x14ac:dyDescent="0.2">
      <c r="A17" s="258">
        <v>13</v>
      </c>
      <c r="B17" s="258" t="s">
        <v>492</v>
      </c>
      <c r="C17" s="258" t="s">
        <v>500</v>
      </c>
      <c r="D17" s="257" t="s">
        <v>447</v>
      </c>
      <c r="E17" s="258" t="s">
        <v>562</v>
      </c>
      <c r="F17" s="260" t="s">
        <v>591</v>
      </c>
      <c r="G17" s="258"/>
      <c r="H17" s="258"/>
      <c r="I17" s="258" t="s">
        <v>544</v>
      </c>
      <c r="J17" s="258"/>
      <c r="K17" s="258" t="s">
        <v>95</v>
      </c>
      <c r="L17" s="258" t="s">
        <v>221</v>
      </c>
      <c r="M17" s="258" t="s">
        <v>555</v>
      </c>
      <c r="N17" s="258" t="s">
        <v>556</v>
      </c>
      <c r="O17" s="275" t="s">
        <v>729</v>
      </c>
      <c r="P17" s="275" t="s">
        <v>920</v>
      </c>
      <c r="Q17" s="258" t="s">
        <v>558</v>
      </c>
      <c r="R17" s="268" t="s">
        <v>846</v>
      </c>
      <c r="S17" s="258" t="s">
        <v>523</v>
      </c>
      <c r="T17" s="258" t="s">
        <v>222</v>
      </c>
      <c r="U17" s="258" t="s">
        <v>222</v>
      </c>
      <c r="V17" s="258" t="s">
        <v>560</v>
      </c>
      <c r="W17" s="258" t="s">
        <v>550</v>
      </c>
      <c r="X17" s="258" t="s">
        <v>551</v>
      </c>
      <c r="Y17" s="258" t="s">
        <v>592</v>
      </c>
      <c r="Z17" s="267"/>
    </row>
    <row r="18" spans="1:26" ht="183" customHeight="1" x14ac:dyDescent="0.2">
      <c r="A18" s="258">
        <v>14</v>
      </c>
      <c r="B18" s="258" t="s">
        <v>492</v>
      </c>
      <c r="C18" s="258" t="s">
        <v>500</v>
      </c>
      <c r="D18" s="263" t="s">
        <v>460</v>
      </c>
      <c r="E18" s="258" t="s">
        <v>562</v>
      </c>
      <c r="F18" s="275" t="s">
        <v>593</v>
      </c>
      <c r="G18" s="258"/>
      <c r="H18" s="258"/>
      <c r="I18" s="258" t="s">
        <v>544</v>
      </c>
      <c r="J18" s="258"/>
      <c r="K18" s="258" t="s">
        <v>95</v>
      </c>
      <c r="L18" s="258" t="s">
        <v>221</v>
      </c>
      <c r="M18" s="258" t="s">
        <v>555</v>
      </c>
      <c r="N18" s="258" t="s">
        <v>556</v>
      </c>
      <c r="O18" s="275" t="s">
        <v>729</v>
      </c>
      <c r="P18" s="260" t="s">
        <v>594</v>
      </c>
      <c r="Q18" s="258" t="s">
        <v>558</v>
      </c>
      <c r="R18" s="268" t="s">
        <v>812</v>
      </c>
      <c r="S18" s="258" t="s">
        <v>523</v>
      </c>
      <c r="T18" s="258" t="s">
        <v>222</v>
      </c>
      <c r="U18" s="258" t="s">
        <v>222</v>
      </c>
      <c r="V18" s="258" t="s">
        <v>560</v>
      </c>
      <c r="W18" s="258" t="s">
        <v>550</v>
      </c>
      <c r="X18" s="258" t="s">
        <v>551</v>
      </c>
      <c r="Y18" s="258" t="s">
        <v>565</v>
      </c>
      <c r="Z18" s="267"/>
    </row>
    <row r="19" spans="1:26" ht="97.5" customHeight="1" x14ac:dyDescent="0.2">
      <c r="A19" s="258">
        <v>15</v>
      </c>
      <c r="B19" s="258" t="s">
        <v>492</v>
      </c>
      <c r="C19" s="258" t="s">
        <v>500</v>
      </c>
      <c r="D19" s="229" t="s">
        <v>467</v>
      </c>
      <c r="E19" s="258" t="s">
        <v>562</v>
      </c>
      <c r="F19" s="258" t="s">
        <v>595</v>
      </c>
      <c r="G19" s="258"/>
      <c r="H19" s="258"/>
      <c r="I19" s="258" t="s">
        <v>544</v>
      </c>
      <c r="J19" s="258"/>
      <c r="K19" s="258" t="s">
        <v>95</v>
      </c>
      <c r="L19" s="258" t="s">
        <v>221</v>
      </c>
      <c r="M19" s="258" t="s">
        <v>555</v>
      </c>
      <c r="N19" s="258" t="s">
        <v>556</v>
      </c>
      <c r="O19" s="275" t="s">
        <v>729</v>
      </c>
      <c r="P19" s="275" t="s">
        <v>841</v>
      </c>
      <c r="Q19" s="258" t="s">
        <v>558</v>
      </c>
      <c r="R19" s="258" t="s">
        <v>596</v>
      </c>
      <c r="S19" s="258" t="s">
        <v>523</v>
      </c>
      <c r="T19" s="258" t="s">
        <v>222</v>
      </c>
      <c r="U19" s="258" t="s">
        <v>222</v>
      </c>
      <c r="V19" s="258" t="s">
        <v>560</v>
      </c>
      <c r="W19" s="258" t="s">
        <v>550</v>
      </c>
      <c r="X19" s="258" t="s">
        <v>551</v>
      </c>
      <c r="Y19" s="258" t="s">
        <v>597</v>
      </c>
      <c r="Z19" s="267"/>
    </row>
    <row r="20" spans="1:26" ht="94.5" customHeight="1" x14ac:dyDescent="0.2">
      <c r="A20" s="258">
        <v>16</v>
      </c>
      <c r="B20" s="258" t="s">
        <v>492</v>
      </c>
      <c r="C20" s="258" t="s">
        <v>500</v>
      </c>
      <c r="D20" s="229" t="s">
        <v>459</v>
      </c>
      <c r="E20" s="258" t="s">
        <v>562</v>
      </c>
      <c r="F20" s="260" t="s">
        <v>598</v>
      </c>
      <c r="G20" s="258"/>
      <c r="H20" s="258"/>
      <c r="I20" s="258" t="s">
        <v>544</v>
      </c>
      <c r="J20" s="258"/>
      <c r="K20" s="258" t="s">
        <v>95</v>
      </c>
      <c r="L20" s="258" t="s">
        <v>221</v>
      </c>
      <c r="M20" s="258" t="s">
        <v>555</v>
      </c>
      <c r="N20" s="258" t="s">
        <v>556</v>
      </c>
      <c r="O20" s="275" t="s">
        <v>729</v>
      </c>
      <c r="P20" s="260" t="s">
        <v>599</v>
      </c>
      <c r="Q20" s="258" t="s">
        <v>558</v>
      </c>
      <c r="R20" s="258" t="s">
        <v>596</v>
      </c>
      <c r="S20" s="258" t="s">
        <v>523</v>
      </c>
      <c r="T20" s="258" t="s">
        <v>222</v>
      </c>
      <c r="U20" s="258" t="s">
        <v>222</v>
      </c>
      <c r="V20" s="258" t="s">
        <v>560</v>
      </c>
      <c r="W20" s="258" t="s">
        <v>550</v>
      </c>
      <c r="X20" s="258" t="s">
        <v>551</v>
      </c>
      <c r="Y20" s="258" t="s">
        <v>597</v>
      </c>
      <c r="Z20" s="267"/>
    </row>
    <row r="21" spans="1:26" ht="409.5" x14ac:dyDescent="0.2">
      <c r="A21" s="258">
        <v>17</v>
      </c>
      <c r="B21" s="258" t="s">
        <v>492</v>
      </c>
      <c r="C21" s="260" t="s">
        <v>501</v>
      </c>
      <c r="D21" s="257" t="s">
        <v>438</v>
      </c>
      <c r="E21" s="260" t="s">
        <v>600</v>
      </c>
      <c r="F21" s="258" t="s">
        <v>601</v>
      </c>
      <c r="G21" s="258"/>
      <c r="H21" s="258"/>
      <c r="I21" s="258"/>
      <c r="J21" s="258"/>
      <c r="K21" s="258" t="s">
        <v>95</v>
      </c>
      <c r="L21" s="258" t="s">
        <v>221</v>
      </c>
      <c r="M21" s="258" t="s">
        <v>602</v>
      </c>
      <c r="N21" s="258" t="s">
        <v>523</v>
      </c>
      <c r="O21" s="258" t="s">
        <v>603</v>
      </c>
      <c r="P21" s="275" t="s">
        <v>840</v>
      </c>
      <c r="Q21" s="258" t="s">
        <v>604</v>
      </c>
      <c r="R21" s="275" t="s">
        <v>921</v>
      </c>
      <c r="S21" s="258" t="s">
        <v>523</v>
      </c>
      <c r="T21" s="258" t="s">
        <v>222</v>
      </c>
      <c r="U21" s="258" t="s">
        <v>222</v>
      </c>
      <c r="V21" s="258" t="s">
        <v>605</v>
      </c>
      <c r="W21" s="258" t="s">
        <v>550</v>
      </c>
      <c r="X21" s="258" t="s">
        <v>551</v>
      </c>
      <c r="Y21" s="258" t="s">
        <v>606</v>
      </c>
      <c r="Z21" s="267"/>
    </row>
    <row r="22" spans="1:26" ht="110.25" customHeight="1" x14ac:dyDescent="0.2">
      <c r="A22" s="258">
        <v>18</v>
      </c>
      <c r="B22" s="258" t="s">
        <v>492</v>
      </c>
      <c r="C22" s="261" t="s">
        <v>502</v>
      </c>
      <c r="D22" s="256" t="s">
        <v>427</v>
      </c>
      <c r="E22" s="260" t="s">
        <v>607</v>
      </c>
      <c r="F22" s="258" t="s">
        <v>608</v>
      </c>
      <c r="G22" s="258"/>
      <c r="H22" s="258"/>
      <c r="I22" s="258"/>
      <c r="J22" s="258"/>
      <c r="K22" s="258" t="s">
        <v>95</v>
      </c>
      <c r="L22" s="258" t="s">
        <v>221</v>
      </c>
      <c r="M22" s="258" t="s">
        <v>247</v>
      </c>
      <c r="N22" s="258" t="s">
        <v>523</v>
      </c>
      <c r="O22" s="258" t="s">
        <v>603</v>
      </c>
      <c r="P22" s="275" t="s">
        <v>840</v>
      </c>
      <c r="Q22" s="258" t="s">
        <v>604</v>
      </c>
      <c r="R22" s="258" t="s">
        <v>609</v>
      </c>
      <c r="S22" s="258" t="s">
        <v>523</v>
      </c>
      <c r="T22" s="258" t="s">
        <v>222</v>
      </c>
      <c r="U22" s="258" t="s">
        <v>222</v>
      </c>
      <c r="V22" s="258" t="s">
        <v>605</v>
      </c>
      <c r="W22" s="258" t="s">
        <v>550</v>
      </c>
      <c r="X22" s="258" t="s">
        <v>551</v>
      </c>
      <c r="Y22" s="258" t="s">
        <v>610</v>
      </c>
      <c r="Z22" s="267"/>
    </row>
    <row r="23" spans="1:26" ht="330.75" customHeight="1" x14ac:dyDescent="0.2">
      <c r="A23" s="258">
        <v>19</v>
      </c>
      <c r="B23" s="258" t="s">
        <v>492</v>
      </c>
      <c r="C23" s="261" t="s">
        <v>503</v>
      </c>
      <c r="D23" s="269" t="s">
        <v>430</v>
      </c>
      <c r="E23" s="260" t="s">
        <v>611</v>
      </c>
      <c r="F23" s="258" t="s">
        <v>612</v>
      </c>
      <c r="G23" s="258"/>
      <c r="H23" s="258"/>
      <c r="I23" s="258"/>
      <c r="J23" s="258"/>
      <c r="K23" s="258" t="s">
        <v>95</v>
      </c>
      <c r="L23" s="258" t="s">
        <v>221</v>
      </c>
      <c r="M23" s="258" t="s">
        <v>613</v>
      </c>
      <c r="N23" s="258" t="s">
        <v>523</v>
      </c>
      <c r="O23" s="258" t="s">
        <v>603</v>
      </c>
      <c r="P23" s="275" t="s">
        <v>842</v>
      </c>
      <c r="Q23" s="258" t="s">
        <v>604</v>
      </c>
      <c r="R23" s="258" t="s">
        <v>614</v>
      </c>
      <c r="S23" s="258" t="s">
        <v>523</v>
      </c>
      <c r="T23" s="258" t="s">
        <v>222</v>
      </c>
      <c r="U23" s="258" t="s">
        <v>222</v>
      </c>
      <c r="V23" s="258" t="s">
        <v>605</v>
      </c>
      <c r="W23" s="258" t="s">
        <v>550</v>
      </c>
      <c r="X23" s="258" t="s">
        <v>551</v>
      </c>
      <c r="Y23" s="258" t="s">
        <v>615</v>
      </c>
      <c r="Z23" s="267"/>
    </row>
    <row r="24" spans="1:26" ht="239.25" customHeight="1" x14ac:dyDescent="0.2">
      <c r="A24" s="258">
        <v>20</v>
      </c>
      <c r="B24" s="258" t="s">
        <v>492</v>
      </c>
      <c r="C24" s="262" t="s">
        <v>504</v>
      </c>
      <c r="D24" s="270" t="s">
        <v>469</v>
      </c>
      <c r="E24" s="260" t="s">
        <v>616</v>
      </c>
      <c r="F24" s="258" t="s">
        <v>617</v>
      </c>
      <c r="G24" s="258"/>
      <c r="H24" s="258"/>
      <c r="I24" s="258"/>
      <c r="J24" s="258"/>
      <c r="K24" s="258" t="s">
        <v>95</v>
      </c>
      <c r="L24" s="258" t="s">
        <v>221</v>
      </c>
      <c r="M24" s="258" t="s">
        <v>245</v>
      </c>
      <c r="N24" s="258" t="s">
        <v>523</v>
      </c>
      <c r="O24" s="258" t="s">
        <v>603</v>
      </c>
      <c r="P24" s="260" t="s">
        <v>229</v>
      </c>
      <c r="Q24" s="258" t="s">
        <v>604</v>
      </c>
      <c r="R24" s="258" t="s">
        <v>618</v>
      </c>
      <c r="S24" s="258" t="s">
        <v>523</v>
      </c>
      <c r="T24" s="258" t="s">
        <v>222</v>
      </c>
      <c r="U24" s="258" t="s">
        <v>222</v>
      </c>
      <c r="V24" s="258" t="s">
        <v>619</v>
      </c>
      <c r="W24" s="258" t="s">
        <v>550</v>
      </c>
      <c r="X24" s="258" t="s">
        <v>551</v>
      </c>
      <c r="Y24" s="258" t="s">
        <v>620</v>
      </c>
      <c r="Z24" s="267"/>
    </row>
    <row r="25" spans="1:26" ht="149.25" customHeight="1" x14ac:dyDescent="0.2">
      <c r="A25" s="258">
        <v>21</v>
      </c>
      <c r="B25" s="258" t="s">
        <v>492</v>
      </c>
      <c r="C25" s="261" t="s">
        <v>505</v>
      </c>
      <c r="D25" s="269" t="s">
        <v>478</v>
      </c>
      <c r="E25" s="260" t="s">
        <v>621</v>
      </c>
      <c r="F25" s="258" t="s">
        <v>622</v>
      </c>
      <c r="G25" s="258"/>
      <c r="H25" s="258"/>
      <c r="I25" s="258"/>
      <c r="J25" s="258"/>
      <c r="K25" s="258" t="s">
        <v>95</v>
      </c>
      <c r="L25" s="258" t="s">
        <v>221</v>
      </c>
      <c r="M25" s="258" t="s">
        <v>245</v>
      </c>
      <c r="N25" s="258" t="s">
        <v>523</v>
      </c>
      <c r="O25" s="258" t="s">
        <v>603</v>
      </c>
      <c r="P25" s="260" t="s">
        <v>229</v>
      </c>
      <c r="Q25" s="258" t="s">
        <v>604</v>
      </c>
      <c r="R25" s="258" t="s">
        <v>623</v>
      </c>
      <c r="S25" s="258" t="s">
        <v>523</v>
      </c>
      <c r="T25" s="258" t="s">
        <v>222</v>
      </c>
      <c r="U25" s="258" t="s">
        <v>222</v>
      </c>
      <c r="V25" s="258" t="s">
        <v>619</v>
      </c>
      <c r="W25" s="258" t="s">
        <v>550</v>
      </c>
      <c r="X25" s="258" t="s">
        <v>551</v>
      </c>
      <c r="Y25" s="258" t="s">
        <v>624</v>
      </c>
      <c r="Z25" s="267"/>
    </row>
    <row r="26" spans="1:26" ht="121.5" customHeight="1" x14ac:dyDescent="0.2">
      <c r="A26" s="258">
        <v>22</v>
      </c>
      <c r="B26" s="258" t="s">
        <v>492</v>
      </c>
      <c r="C26" s="260" t="s">
        <v>506</v>
      </c>
      <c r="D26" s="229" t="s">
        <v>423</v>
      </c>
      <c r="E26" s="260" t="s">
        <v>625</v>
      </c>
      <c r="F26" s="258" t="s">
        <v>626</v>
      </c>
      <c r="G26" s="258"/>
      <c r="H26" s="258"/>
      <c r="I26" s="258"/>
      <c r="J26" s="258"/>
      <c r="K26" s="258" t="s">
        <v>95</v>
      </c>
      <c r="L26" s="258" t="s">
        <v>221</v>
      </c>
      <c r="M26" s="258" t="s">
        <v>338</v>
      </c>
      <c r="N26" s="258" t="s">
        <v>627</v>
      </c>
      <c r="O26" s="258" t="s">
        <v>628</v>
      </c>
      <c r="P26" s="260" t="s">
        <v>629</v>
      </c>
      <c r="Q26" s="258" t="s">
        <v>604</v>
      </c>
      <c r="R26" s="258" t="s">
        <v>630</v>
      </c>
      <c r="S26" s="258" t="s">
        <v>523</v>
      </c>
      <c r="T26" s="258" t="s">
        <v>222</v>
      </c>
      <c r="U26" s="258" t="s">
        <v>222</v>
      </c>
      <c r="V26" s="258" t="s">
        <v>619</v>
      </c>
      <c r="W26" s="258" t="s">
        <v>550</v>
      </c>
      <c r="X26" s="258" t="s">
        <v>551</v>
      </c>
      <c r="Y26" s="258" t="s">
        <v>631</v>
      </c>
      <c r="Z26" s="267"/>
    </row>
    <row r="27" spans="1:26" ht="135.75" customHeight="1" x14ac:dyDescent="0.2">
      <c r="A27" s="258">
        <v>23</v>
      </c>
      <c r="B27" s="258" t="s">
        <v>492</v>
      </c>
      <c r="C27" s="261" t="s">
        <v>507</v>
      </c>
      <c r="D27" s="269" t="s">
        <v>455</v>
      </c>
      <c r="E27" s="260" t="s">
        <v>632</v>
      </c>
      <c r="F27" s="258" t="s">
        <v>633</v>
      </c>
      <c r="G27" s="258"/>
      <c r="H27" s="258"/>
      <c r="I27" s="258"/>
      <c r="J27" s="258"/>
      <c r="K27" s="258" t="s">
        <v>95</v>
      </c>
      <c r="L27" s="258" t="s">
        <v>221</v>
      </c>
      <c r="M27" s="258" t="s">
        <v>248</v>
      </c>
      <c r="N27" s="258" t="s">
        <v>523</v>
      </c>
      <c r="O27" s="258" t="s">
        <v>603</v>
      </c>
      <c r="P27" s="260" t="s">
        <v>634</v>
      </c>
      <c r="Q27" s="258" t="s">
        <v>604</v>
      </c>
      <c r="R27" s="258" t="s">
        <v>635</v>
      </c>
      <c r="S27" s="258" t="s">
        <v>523</v>
      </c>
      <c r="T27" s="258" t="s">
        <v>222</v>
      </c>
      <c r="U27" s="258" t="s">
        <v>222</v>
      </c>
      <c r="V27" s="258" t="s">
        <v>619</v>
      </c>
      <c r="W27" s="258" t="s">
        <v>550</v>
      </c>
      <c r="X27" s="258" t="s">
        <v>551</v>
      </c>
      <c r="Y27" s="258" t="s">
        <v>636</v>
      </c>
      <c r="Z27" s="267"/>
    </row>
    <row r="28" spans="1:26" ht="186.75" customHeight="1" x14ac:dyDescent="0.2">
      <c r="A28" s="258">
        <v>24</v>
      </c>
      <c r="B28" s="258" t="s">
        <v>492</v>
      </c>
      <c r="C28" s="260" t="s">
        <v>508</v>
      </c>
      <c r="D28" s="229" t="s">
        <v>425</v>
      </c>
      <c r="E28" s="260" t="s">
        <v>637</v>
      </c>
      <c r="F28" s="258" t="s">
        <v>638</v>
      </c>
      <c r="G28" s="258"/>
      <c r="H28" s="258"/>
      <c r="I28" s="258"/>
      <c r="J28" s="258"/>
      <c r="K28" s="258" t="s">
        <v>95</v>
      </c>
      <c r="L28" s="258" t="s">
        <v>221</v>
      </c>
      <c r="M28" s="258" t="s">
        <v>246</v>
      </c>
      <c r="N28" s="258" t="s">
        <v>523</v>
      </c>
      <c r="O28" s="258" t="s">
        <v>603</v>
      </c>
      <c r="P28" s="260" t="s">
        <v>224</v>
      </c>
      <c r="Q28" s="258" t="s">
        <v>604</v>
      </c>
      <c r="R28" s="260" t="s">
        <v>639</v>
      </c>
      <c r="S28" s="258" t="s">
        <v>523</v>
      </c>
      <c r="T28" s="258" t="s">
        <v>222</v>
      </c>
      <c r="U28" s="258" t="s">
        <v>222</v>
      </c>
      <c r="V28" s="258" t="s">
        <v>619</v>
      </c>
      <c r="W28" s="258" t="s">
        <v>550</v>
      </c>
      <c r="X28" s="258" t="s">
        <v>551</v>
      </c>
      <c r="Y28" s="258" t="s">
        <v>640</v>
      </c>
      <c r="Z28" s="267"/>
    </row>
    <row r="29" spans="1:26" ht="409.5" x14ac:dyDescent="0.2">
      <c r="A29" s="258">
        <v>25</v>
      </c>
      <c r="B29" s="258" t="s">
        <v>492</v>
      </c>
      <c r="C29" s="263" t="s">
        <v>509</v>
      </c>
      <c r="D29" s="269" t="s">
        <v>431</v>
      </c>
      <c r="E29" s="260" t="s">
        <v>641</v>
      </c>
      <c r="F29" s="258" t="s">
        <v>642</v>
      </c>
      <c r="G29" s="258"/>
      <c r="H29" s="258"/>
      <c r="I29" s="258"/>
      <c r="J29" s="258"/>
      <c r="K29" s="258" t="s">
        <v>95</v>
      </c>
      <c r="L29" s="258" t="s">
        <v>221</v>
      </c>
      <c r="M29" s="258" t="s">
        <v>643</v>
      </c>
      <c r="N29" s="258" t="s">
        <v>523</v>
      </c>
      <c r="O29" s="258" t="s">
        <v>603</v>
      </c>
      <c r="P29" s="275" t="s">
        <v>843</v>
      </c>
      <c r="Q29" s="258" t="s">
        <v>644</v>
      </c>
      <c r="R29" s="258" t="s">
        <v>645</v>
      </c>
      <c r="S29" s="258" t="s">
        <v>523</v>
      </c>
      <c r="T29" s="258" t="s">
        <v>222</v>
      </c>
      <c r="U29" s="258" t="s">
        <v>222</v>
      </c>
      <c r="V29" s="258" t="s">
        <v>619</v>
      </c>
      <c r="W29" s="258" t="s">
        <v>550</v>
      </c>
      <c r="X29" s="258" t="s">
        <v>551</v>
      </c>
      <c r="Y29" s="258" t="s">
        <v>646</v>
      </c>
      <c r="Z29" s="267"/>
    </row>
    <row r="30" spans="1:26" ht="202.5" customHeight="1" x14ac:dyDescent="0.2">
      <c r="A30" s="258">
        <v>26</v>
      </c>
      <c r="B30" s="258" t="s">
        <v>492</v>
      </c>
      <c r="C30" s="263" t="s">
        <v>510</v>
      </c>
      <c r="D30" s="263" t="s">
        <v>456</v>
      </c>
      <c r="E30" s="260" t="s">
        <v>647</v>
      </c>
      <c r="F30" s="258" t="s">
        <v>648</v>
      </c>
      <c r="G30" s="258"/>
      <c r="H30" s="258"/>
      <c r="I30" s="258"/>
      <c r="J30" s="258"/>
      <c r="K30" s="258" t="s">
        <v>95</v>
      </c>
      <c r="L30" s="258" t="s">
        <v>221</v>
      </c>
      <c r="M30" s="258" t="s">
        <v>649</v>
      </c>
      <c r="N30" s="258" t="s">
        <v>523</v>
      </c>
      <c r="O30" s="258" t="s">
        <v>603</v>
      </c>
      <c r="P30" s="275" t="s">
        <v>650</v>
      </c>
      <c r="Q30" s="258" t="s">
        <v>604</v>
      </c>
      <c r="R30" s="260" t="s">
        <v>651</v>
      </c>
      <c r="S30" s="258" t="s">
        <v>523</v>
      </c>
      <c r="T30" s="258" t="s">
        <v>222</v>
      </c>
      <c r="U30" s="258" t="s">
        <v>222</v>
      </c>
      <c r="V30" s="258" t="s">
        <v>605</v>
      </c>
      <c r="W30" s="258" t="s">
        <v>550</v>
      </c>
      <c r="X30" s="258" t="s">
        <v>551</v>
      </c>
      <c r="Y30" s="258" t="s">
        <v>652</v>
      </c>
      <c r="Z30" s="267"/>
    </row>
    <row r="31" spans="1:26" ht="122.25" customHeight="1" x14ac:dyDescent="0.2">
      <c r="A31" s="258">
        <v>27</v>
      </c>
      <c r="B31" s="258" t="s">
        <v>492</v>
      </c>
      <c r="C31" s="263" t="s">
        <v>511</v>
      </c>
      <c r="D31" s="263" t="s">
        <v>468</v>
      </c>
      <c r="E31" s="260" t="s">
        <v>653</v>
      </c>
      <c r="F31" s="258" t="s">
        <v>654</v>
      </c>
      <c r="G31" s="258"/>
      <c r="H31" s="258"/>
      <c r="I31" s="258"/>
      <c r="J31" s="258"/>
      <c r="K31" s="258" t="s">
        <v>95</v>
      </c>
      <c r="L31" s="258" t="s">
        <v>221</v>
      </c>
      <c r="M31" s="258" t="s">
        <v>246</v>
      </c>
      <c r="N31" s="258" t="s">
        <v>523</v>
      </c>
      <c r="O31" s="258" t="s">
        <v>603</v>
      </c>
      <c r="P31" s="260" t="s">
        <v>655</v>
      </c>
      <c r="Q31" s="258" t="s">
        <v>604</v>
      </c>
      <c r="R31" s="258" t="s">
        <v>656</v>
      </c>
      <c r="S31" s="258" t="s">
        <v>523</v>
      </c>
      <c r="T31" s="258" t="s">
        <v>222</v>
      </c>
      <c r="U31" s="258" t="s">
        <v>222</v>
      </c>
      <c r="V31" s="258" t="s">
        <v>605</v>
      </c>
      <c r="W31" s="258" t="s">
        <v>550</v>
      </c>
      <c r="X31" s="258" t="s">
        <v>551</v>
      </c>
      <c r="Y31" s="258" t="s">
        <v>657</v>
      </c>
      <c r="Z31" s="267"/>
    </row>
    <row r="32" spans="1:26" ht="138" customHeight="1" x14ac:dyDescent="0.2">
      <c r="A32" s="258">
        <v>28</v>
      </c>
      <c r="B32" s="258" t="s">
        <v>493</v>
      </c>
      <c r="C32" s="284" t="s">
        <v>736</v>
      </c>
      <c r="D32" s="256" t="s">
        <v>731</v>
      </c>
      <c r="E32" s="284" t="s">
        <v>809</v>
      </c>
      <c r="F32" s="284" t="s">
        <v>739</v>
      </c>
      <c r="G32" s="284"/>
      <c r="H32" s="275"/>
      <c r="I32" s="284" t="s">
        <v>661</v>
      </c>
      <c r="J32" s="275"/>
      <c r="K32" s="275" t="s">
        <v>95</v>
      </c>
      <c r="L32" s="275" t="s">
        <v>221</v>
      </c>
      <c r="M32" s="275" t="s">
        <v>658</v>
      </c>
      <c r="N32" s="275" t="s">
        <v>659</v>
      </c>
      <c r="O32" s="284" t="s">
        <v>738</v>
      </c>
      <c r="P32" s="260" t="s">
        <v>225</v>
      </c>
      <c r="Q32" s="284" t="s">
        <v>868</v>
      </c>
      <c r="R32" s="284" t="s">
        <v>869</v>
      </c>
      <c r="S32" s="284" t="s">
        <v>740</v>
      </c>
      <c r="T32" s="259" t="s">
        <v>222</v>
      </c>
      <c r="U32" s="259" t="s">
        <v>222</v>
      </c>
      <c r="V32" s="287">
        <v>43088</v>
      </c>
      <c r="W32" s="259" t="s">
        <v>550</v>
      </c>
      <c r="X32" s="259" t="s">
        <v>551</v>
      </c>
      <c r="Y32" s="284" t="s">
        <v>744</v>
      </c>
      <c r="Z32" s="267"/>
    </row>
    <row r="33" spans="1:26" ht="65.25" customHeight="1" x14ac:dyDescent="0.2">
      <c r="A33" s="258">
        <v>29</v>
      </c>
      <c r="B33" s="258" t="s">
        <v>493</v>
      </c>
      <c r="C33" s="284" t="s">
        <v>737</v>
      </c>
      <c r="D33" s="256" t="s">
        <v>732</v>
      </c>
      <c r="E33" s="284" t="s">
        <v>810</v>
      </c>
      <c r="F33" s="284" t="s">
        <v>739</v>
      </c>
      <c r="G33" s="284"/>
      <c r="H33" s="275"/>
      <c r="I33" s="284" t="s">
        <v>661</v>
      </c>
      <c r="J33" s="275"/>
      <c r="K33" s="275" t="s">
        <v>95</v>
      </c>
      <c r="L33" s="275" t="s">
        <v>221</v>
      </c>
      <c r="M33" s="275" t="s">
        <v>658</v>
      </c>
      <c r="N33" s="275" t="s">
        <v>660</v>
      </c>
      <c r="O33" s="284" t="s">
        <v>738</v>
      </c>
      <c r="P33" s="260" t="s">
        <v>225</v>
      </c>
      <c r="Q33" s="284" t="s">
        <v>868</v>
      </c>
      <c r="R33" s="284" t="s">
        <v>869</v>
      </c>
      <c r="S33" s="284" t="s">
        <v>741</v>
      </c>
      <c r="T33" s="259" t="s">
        <v>222</v>
      </c>
      <c r="U33" s="259" t="s">
        <v>222</v>
      </c>
      <c r="V33" s="287">
        <v>43088</v>
      </c>
      <c r="W33" s="259" t="s">
        <v>550</v>
      </c>
      <c r="X33" s="259" t="s">
        <v>551</v>
      </c>
      <c r="Y33" s="284" t="s">
        <v>744</v>
      </c>
      <c r="Z33" s="267"/>
    </row>
    <row r="34" spans="1:26" ht="57" customHeight="1" x14ac:dyDescent="0.2">
      <c r="A34" s="258">
        <v>30</v>
      </c>
      <c r="B34" s="258" t="s">
        <v>493</v>
      </c>
      <c r="C34" s="284" t="s">
        <v>735</v>
      </c>
      <c r="D34" s="256" t="s">
        <v>733</v>
      </c>
      <c r="E34" s="284" t="s">
        <v>811</v>
      </c>
      <c r="F34" s="284" t="s">
        <v>739</v>
      </c>
      <c r="G34" s="284"/>
      <c r="H34" s="275"/>
      <c r="I34" s="284" t="s">
        <v>661</v>
      </c>
      <c r="J34" s="275"/>
      <c r="K34" s="275" t="s">
        <v>95</v>
      </c>
      <c r="L34" s="275" t="s">
        <v>221</v>
      </c>
      <c r="M34" s="275" t="s">
        <v>658</v>
      </c>
      <c r="N34" s="275" t="s">
        <v>523</v>
      </c>
      <c r="O34" s="284" t="s">
        <v>738</v>
      </c>
      <c r="P34" s="260" t="s">
        <v>225</v>
      </c>
      <c r="Q34" s="284" t="s">
        <v>868</v>
      </c>
      <c r="R34" s="284" t="s">
        <v>870</v>
      </c>
      <c r="S34" s="284" t="s">
        <v>742</v>
      </c>
      <c r="T34" s="259" t="s">
        <v>222</v>
      </c>
      <c r="U34" s="259" t="s">
        <v>222</v>
      </c>
      <c r="V34" s="287">
        <v>43088</v>
      </c>
      <c r="W34" s="259" t="s">
        <v>550</v>
      </c>
      <c r="X34" s="259" t="s">
        <v>551</v>
      </c>
      <c r="Y34" s="284" t="s">
        <v>744</v>
      </c>
      <c r="Z34" s="267"/>
    </row>
    <row r="35" spans="1:26" ht="54.75" customHeight="1" x14ac:dyDescent="0.2">
      <c r="A35" s="258">
        <v>31</v>
      </c>
      <c r="B35" s="258" t="s">
        <v>493</v>
      </c>
      <c r="C35" s="284" t="s">
        <v>735</v>
      </c>
      <c r="D35" s="256" t="s">
        <v>734</v>
      </c>
      <c r="E35" s="284" t="s">
        <v>811</v>
      </c>
      <c r="F35" s="284" t="s">
        <v>739</v>
      </c>
      <c r="G35" s="284"/>
      <c r="H35" s="275"/>
      <c r="I35" s="284" t="s">
        <v>662</v>
      </c>
      <c r="J35" s="275"/>
      <c r="K35" s="275" t="s">
        <v>95</v>
      </c>
      <c r="L35" s="275" t="s">
        <v>221</v>
      </c>
      <c r="M35" s="275" t="s">
        <v>658</v>
      </c>
      <c r="N35" s="275" t="s">
        <v>523</v>
      </c>
      <c r="O35" s="284" t="s">
        <v>738</v>
      </c>
      <c r="P35" s="260" t="s">
        <v>225</v>
      </c>
      <c r="Q35" s="284" t="s">
        <v>868</v>
      </c>
      <c r="R35" s="284" t="s">
        <v>870</v>
      </c>
      <c r="S35" s="284" t="s">
        <v>743</v>
      </c>
      <c r="T35" s="259" t="s">
        <v>222</v>
      </c>
      <c r="U35" s="259" t="s">
        <v>222</v>
      </c>
      <c r="V35" s="287">
        <v>43088</v>
      </c>
      <c r="W35" s="259" t="s">
        <v>550</v>
      </c>
      <c r="X35" s="259" t="s">
        <v>551</v>
      </c>
      <c r="Y35" s="284" t="s">
        <v>744</v>
      </c>
      <c r="Z35" s="267"/>
    </row>
    <row r="36" spans="1:26" ht="95.25" customHeight="1" x14ac:dyDescent="0.2">
      <c r="A36" s="258">
        <v>32</v>
      </c>
      <c r="B36" s="258" t="s">
        <v>494</v>
      </c>
      <c r="C36" s="260" t="s">
        <v>512</v>
      </c>
      <c r="D36" s="229" t="s">
        <v>452</v>
      </c>
      <c r="E36" s="260" t="s">
        <v>663</v>
      </c>
      <c r="F36" s="258" t="s">
        <v>664</v>
      </c>
      <c r="G36" s="258"/>
      <c r="H36" s="258"/>
      <c r="I36" s="258"/>
      <c r="J36" s="258"/>
      <c r="K36" s="258" t="s">
        <v>95</v>
      </c>
      <c r="L36" s="258" t="s">
        <v>221</v>
      </c>
      <c r="M36" s="258" t="s">
        <v>771</v>
      </c>
      <c r="N36" s="258" t="s">
        <v>772</v>
      </c>
      <c r="O36" s="258" t="s">
        <v>665</v>
      </c>
      <c r="P36" s="260" t="s">
        <v>666</v>
      </c>
      <c r="Q36" s="258" t="s">
        <v>770</v>
      </c>
      <c r="R36" s="268" t="s">
        <v>769</v>
      </c>
      <c r="S36" s="258" t="s">
        <v>523</v>
      </c>
      <c r="T36" s="258" t="s">
        <v>222</v>
      </c>
      <c r="U36" s="258" t="s">
        <v>222</v>
      </c>
      <c r="V36" s="258" t="s">
        <v>693</v>
      </c>
      <c r="W36" s="258" t="s">
        <v>550</v>
      </c>
      <c r="X36" s="258" t="s">
        <v>551</v>
      </c>
      <c r="Y36" s="258" t="s">
        <v>670</v>
      </c>
      <c r="Z36" s="267"/>
    </row>
    <row r="37" spans="1:26" ht="98.25" customHeight="1" x14ac:dyDescent="0.2">
      <c r="A37" s="258">
        <v>33</v>
      </c>
      <c r="B37" s="258" t="s">
        <v>494</v>
      </c>
      <c r="C37" s="260" t="s">
        <v>512</v>
      </c>
      <c r="D37" s="229" t="s">
        <v>453</v>
      </c>
      <c r="E37" s="258" t="s">
        <v>663</v>
      </c>
      <c r="F37" s="258" t="s">
        <v>667</v>
      </c>
      <c r="G37" s="258"/>
      <c r="H37" s="258"/>
      <c r="I37" s="258"/>
      <c r="J37" s="258"/>
      <c r="K37" s="258" t="s">
        <v>95</v>
      </c>
      <c r="L37" s="258" t="s">
        <v>221</v>
      </c>
      <c r="M37" s="258" t="s">
        <v>771</v>
      </c>
      <c r="N37" s="258" t="s">
        <v>772</v>
      </c>
      <c r="O37" s="258" t="s">
        <v>665</v>
      </c>
      <c r="P37" s="260" t="s">
        <v>668</v>
      </c>
      <c r="Q37" s="258" t="s">
        <v>770</v>
      </c>
      <c r="R37" s="275" t="s">
        <v>751</v>
      </c>
      <c r="S37" s="258" t="s">
        <v>523</v>
      </c>
      <c r="T37" s="258" t="s">
        <v>222</v>
      </c>
      <c r="U37" s="258" t="s">
        <v>222</v>
      </c>
      <c r="V37" s="258" t="s">
        <v>693</v>
      </c>
      <c r="W37" s="258" t="s">
        <v>550</v>
      </c>
      <c r="X37" s="258" t="s">
        <v>551</v>
      </c>
      <c r="Y37" s="258" t="s">
        <v>670</v>
      </c>
      <c r="Z37" s="267"/>
    </row>
    <row r="38" spans="1:26" ht="98.25" customHeight="1" x14ac:dyDescent="0.2">
      <c r="A38" s="258">
        <v>34</v>
      </c>
      <c r="B38" s="258" t="s">
        <v>494</v>
      </c>
      <c r="C38" s="260" t="s">
        <v>512</v>
      </c>
      <c r="D38" s="229" t="s">
        <v>450</v>
      </c>
      <c r="E38" s="258" t="s">
        <v>663</v>
      </c>
      <c r="F38" s="258" t="s">
        <v>669</v>
      </c>
      <c r="G38" s="258"/>
      <c r="H38" s="258"/>
      <c r="I38" s="258"/>
      <c r="J38" s="258"/>
      <c r="K38" s="258" t="s">
        <v>95</v>
      </c>
      <c r="L38" s="258" t="s">
        <v>221</v>
      </c>
      <c r="M38" s="258" t="s">
        <v>771</v>
      </c>
      <c r="N38" s="258" t="s">
        <v>772</v>
      </c>
      <c r="O38" s="258" t="s">
        <v>665</v>
      </c>
      <c r="P38" s="260" t="s">
        <v>224</v>
      </c>
      <c r="Q38" s="258" t="s">
        <v>770</v>
      </c>
      <c r="R38" s="260" t="s">
        <v>752</v>
      </c>
      <c r="S38" s="258" t="s">
        <v>523</v>
      </c>
      <c r="T38" s="258" t="s">
        <v>222</v>
      </c>
      <c r="U38" s="258" t="s">
        <v>222</v>
      </c>
      <c r="V38" s="258" t="s">
        <v>693</v>
      </c>
      <c r="W38" s="258" t="s">
        <v>550</v>
      </c>
      <c r="X38" s="258" t="s">
        <v>551</v>
      </c>
      <c r="Y38" s="258" t="s">
        <v>670</v>
      </c>
      <c r="Z38" s="267"/>
    </row>
    <row r="39" spans="1:26" ht="97.5" customHeight="1" x14ac:dyDescent="0.2">
      <c r="A39" s="258">
        <v>35</v>
      </c>
      <c r="B39" s="258" t="s">
        <v>494</v>
      </c>
      <c r="C39" s="260" t="s">
        <v>512</v>
      </c>
      <c r="D39" s="229" t="s">
        <v>454</v>
      </c>
      <c r="E39" s="258" t="s">
        <v>663</v>
      </c>
      <c r="F39" s="258" t="s">
        <v>671</v>
      </c>
      <c r="G39" s="258"/>
      <c r="H39" s="258"/>
      <c r="I39" s="258"/>
      <c r="J39" s="258"/>
      <c r="K39" s="258" t="s">
        <v>95</v>
      </c>
      <c r="L39" s="258" t="s">
        <v>221</v>
      </c>
      <c r="M39" s="258" t="s">
        <v>771</v>
      </c>
      <c r="N39" s="258" t="s">
        <v>772</v>
      </c>
      <c r="O39" s="258" t="s">
        <v>665</v>
      </c>
      <c r="P39" s="260" t="s">
        <v>224</v>
      </c>
      <c r="Q39" s="258" t="s">
        <v>770</v>
      </c>
      <c r="R39" s="260" t="s">
        <v>753</v>
      </c>
      <c r="S39" s="258" t="s">
        <v>523</v>
      </c>
      <c r="T39" s="258" t="s">
        <v>222</v>
      </c>
      <c r="U39" s="258" t="s">
        <v>222</v>
      </c>
      <c r="V39" s="258" t="s">
        <v>693</v>
      </c>
      <c r="W39" s="258" t="s">
        <v>550</v>
      </c>
      <c r="X39" s="258" t="s">
        <v>551</v>
      </c>
      <c r="Y39" s="258" t="s">
        <v>670</v>
      </c>
      <c r="Z39" s="267"/>
    </row>
    <row r="40" spans="1:26" ht="98.25" customHeight="1" x14ac:dyDescent="0.2">
      <c r="A40" s="258">
        <v>36</v>
      </c>
      <c r="B40" s="258" t="s">
        <v>494</v>
      </c>
      <c r="C40" s="260" t="s">
        <v>512</v>
      </c>
      <c r="D40" s="229" t="s">
        <v>451</v>
      </c>
      <c r="E40" s="258" t="s">
        <v>663</v>
      </c>
      <c r="F40" s="258" t="s">
        <v>672</v>
      </c>
      <c r="G40" s="258"/>
      <c r="H40" s="258"/>
      <c r="I40" s="258"/>
      <c r="J40" s="258"/>
      <c r="K40" s="258" t="s">
        <v>95</v>
      </c>
      <c r="L40" s="258" t="s">
        <v>221</v>
      </c>
      <c r="M40" s="258" t="s">
        <v>771</v>
      </c>
      <c r="N40" s="258" t="s">
        <v>772</v>
      </c>
      <c r="O40" s="258" t="s">
        <v>665</v>
      </c>
      <c r="P40" s="260" t="s">
        <v>224</v>
      </c>
      <c r="Q40" s="258" t="s">
        <v>770</v>
      </c>
      <c r="R40" s="260" t="s">
        <v>754</v>
      </c>
      <c r="S40" s="258" t="s">
        <v>523</v>
      </c>
      <c r="T40" s="258" t="s">
        <v>222</v>
      </c>
      <c r="U40" s="258" t="s">
        <v>222</v>
      </c>
      <c r="V40" s="258" t="s">
        <v>693</v>
      </c>
      <c r="W40" s="258" t="s">
        <v>550</v>
      </c>
      <c r="X40" s="258" t="s">
        <v>551</v>
      </c>
      <c r="Y40" s="258" t="s">
        <v>670</v>
      </c>
      <c r="Z40" s="267"/>
    </row>
    <row r="41" spans="1:26" ht="146.25" customHeight="1" x14ac:dyDescent="0.2">
      <c r="A41" s="258">
        <v>37</v>
      </c>
      <c r="B41" s="258" t="s">
        <v>494</v>
      </c>
      <c r="C41" s="260" t="s">
        <v>513</v>
      </c>
      <c r="D41" s="229" t="s">
        <v>448</v>
      </c>
      <c r="E41" s="260" t="s">
        <v>673</v>
      </c>
      <c r="F41" s="260" t="s">
        <v>674</v>
      </c>
      <c r="G41" s="258"/>
      <c r="H41" s="258"/>
      <c r="I41" s="258"/>
      <c r="J41" s="258"/>
      <c r="K41" s="258" t="s">
        <v>95</v>
      </c>
      <c r="L41" s="258" t="s">
        <v>221</v>
      </c>
      <c r="M41" s="258" t="s">
        <v>773</v>
      </c>
      <c r="N41" s="258" t="s">
        <v>774</v>
      </c>
      <c r="O41" s="258" t="s">
        <v>665</v>
      </c>
      <c r="P41" s="260" t="s">
        <v>675</v>
      </c>
      <c r="Q41" s="258" t="s">
        <v>770</v>
      </c>
      <c r="R41" s="268" t="s">
        <v>755</v>
      </c>
      <c r="S41" s="258" t="s">
        <v>523</v>
      </c>
      <c r="T41" s="258" t="s">
        <v>222</v>
      </c>
      <c r="U41" s="258" t="s">
        <v>222</v>
      </c>
      <c r="V41" s="259" t="s">
        <v>756</v>
      </c>
      <c r="W41" s="258" t="s">
        <v>550</v>
      </c>
      <c r="X41" s="258" t="s">
        <v>551</v>
      </c>
      <c r="Y41" s="258" t="s">
        <v>670</v>
      </c>
      <c r="Z41" s="267"/>
    </row>
    <row r="42" spans="1:26" ht="57.75" customHeight="1" x14ac:dyDescent="0.2">
      <c r="A42" s="258">
        <v>38</v>
      </c>
      <c r="B42" s="258" t="s">
        <v>494</v>
      </c>
      <c r="C42" s="260" t="s">
        <v>514</v>
      </c>
      <c r="D42" s="229" t="s">
        <v>470</v>
      </c>
      <c r="E42" s="260" t="s">
        <v>676</v>
      </c>
      <c r="F42" s="258"/>
      <c r="G42" s="258"/>
      <c r="H42" s="258"/>
      <c r="I42" s="258"/>
      <c r="J42" s="258"/>
      <c r="K42" s="258" t="s">
        <v>95</v>
      </c>
      <c r="L42" s="258" t="s">
        <v>221</v>
      </c>
      <c r="M42" s="258" t="s">
        <v>775</v>
      </c>
      <c r="N42" s="258" t="s">
        <v>677</v>
      </c>
      <c r="O42" s="258" t="s">
        <v>665</v>
      </c>
      <c r="P42" s="275" t="s">
        <v>844</v>
      </c>
      <c r="Q42" s="258" t="s">
        <v>770</v>
      </c>
      <c r="R42" s="260" t="s">
        <v>768</v>
      </c>
      <c r="S42" s="258" t="s">
        <v>523</v>
      </c>
      <c r="T42" s="258" t="s">
        <v>222</v>
      </c>
      <c r="U42" s="258" t="s">
        <v>222</v>
      </c>
      <c r="V42" s="259" t="s">
        <v>756</v>
      </c>
      <c r="W42" s="258" t="s">
        <v>550</v>
      </c>
      <c r="X42" s="258" t="s">
        <v>551</v>
      </c>
      <c r="Y42" s="258" t="s">
        <v>670</v>
      </c>
      <c r="Z42" s="267"/>
    </row>
    <row r="43" spans="1:26" s="94" customFormat="1" ht="122.25" customHeight="1" x14ac:dyDescent="0.2">
      <c r="A43" s="259">
        <v>39</v>
      </c>
      <c r="B43" s="259" t="s">
        <v>494</v>
      </c>
      <c r="C43" s="261" t="s">
        <v>515</v>
      </c>
      <c r="D43" s="269" t="s">
        <v>432</v>
      </c>
      <c r="E43" s="261" t="s">
        <v>678</v>
      </c>
      <c r="F43" s="261" t="s">
        <v>667</v>
      </c>
      <c r="G43" s="284" t="s">
        <v>679</v>
      </c>
      <c r="H43" s="259"/>
      <c r="I43" s="259"/>
      <c r="J43" s="259"/>
      <c r="K43" s="259" t="s">
        <v>95</v>
      </c>
      <c r="L43" s="259" t="s">
        <v>221</v>
      </c>
      <c r="M43" s="258" t="s">
        <v>776</v>
      </c>
      <c r="N43" s="258" t="s">
        <v>777</v>
      </c>
      <c r="O43" s="259" t="s">
        <v>665</v>
      </c>
      <c r="P43" s="261" t="s">
        <v>224</v>
      </c>
      <c r="Q43" s="258" t="s">
        <v>770</v>
      </c>
      <c r="R43" s="260" t="s">
        <v>757</v>
      </c>
      <c r="S43" s="259" t="s">
        <v>523</v>
      </c>
      <c r="T43" s="259" t="s">
        <v>222</v>
      </c>
      <c r="U43" s="259" t="s">
        <v>222</v>
      </c>
      <c r="V43" s="259" t="s">
        <v>756</v>
      </c>
      <c r="W43" s="259" t="s">
        <v>550</v>
      </c>
      <c r="X43" s="259" t="s">
        <v>551</v>
      </c>
      <c r="Y43" s="259" t="s">
        <v>670</v>
      </c>
      <c r="Z43" s="271"/>
    </row>
    <row r="44" spans="1:26" s="94" customFormat="1" ht="122.25" customHeight="1" x14ac:dyDescent="0.2">
      <c r="A44" s="259">
        <v>40</v>
      </c>
      <c r="B44" s="259" t="s">
        <v>494</v>
      </c>
      <c r="C44" s="261" t="s">
        <v>515</v>
      </c>
      <c r="D44" s="269" t="s">
        <v>434</v>
      </c>
      <c r="E44" s="259" t="s">
        <v>678</v>
      </c>
      <c r="F44" s="259" t="s">
        <v>669</v>
      </c>
      <c r="G44" s="259" t="s">
        <v>679</v>
      </c>
      <c r="H44" s="259"/>
      <c r="I44" s="259"/>
      <c r="J44" s="259"/>
      <c r="K44" s="259" t="s">
        <v>95</v>
      </c>
      <c r="L44" s="259" t="s">
        <v>221</v>
      </c>
      <c r="M44" s="258" t="s">
        <v>776</v>
      </c>
      <c r="N44" s="258" t="s">
        <v>777</v>
      </c>
      <c r="O44" s="259" t="s">
        <v>665</v>
      </c>
      <c r="P44" s="261" t="s">
        <v>680</v>
      </c>
      <c r="Q44" s="258" t="s">
        <v>770</v>
      </c>
      <c r="R44" s="286" t="s">
        <v>761</v>
      </c>
      <c r="S44" s="259" t="s">
        <v>523</v>
      </c>
      <c r="T44" s="259" t="s">
        <v>222</v>
      </c>
      <c r="U44" s="259" t="s">
        <v>222</v>
      </c>
      <c r="V44" s="259" t="s">
        <v>756</v>
      </c>
      <c r="W44" s="259" t="s">
        <v>550</v>
      </c>
      <c r="X44" s="259" t="s">
        <v>551</v>
      </c>
      <c r="Y44" s="258" t="s">
        <v>670</v>
      </c>
      <c r="Z44" s="271"/>
    </row>
    <row r="45" spans="1:26" s="94" customFormat="1" ht="123" customHeight="1" x14ac:dyDescent="0.2">
      <c r="A45" s="259">
        <v>41</v>
      </c>
      <c r="B45" s="259" t="s">
        <v>494</v>
      </c>
      <c r="C45" s="261" t="s">
        <v>515</v>
      </c>
      <c r="D45" s="269" t="s">
        <v>433</v>
      </c>
      <c r="E45" s="259" t="s">
        <v>678</v>
      </c>
      <c r="F45" s="259" t="s">
        <v>669</v>
      </c>
      <c r="G45" s="259" t="s">
        <v>681</v>
      </c>
      <c r="H45" s="259"/>
      <c r="I45" s="259"/>
      <c r="J45" s="259"/>
      <c r="K45" s="259" t="s">
        <v>95</v>
      </c>
      <c r="L45" s="259" t="s">
        <v>221</v>
      </c>
      <c r="M45" s="258" t="s">
        <v>776</v>
      </c>
      <c r="N45" s="258" t="s">
        <v>777</v>
      </c>
      <c r="O45" s="259" t="s">
        <v>665</v>
      </c>
      <c r="P45" s="261" t="s">
        <v>680</v>
      </c>
      <c r="Q45" s="258" t="s">
        <v>770</v>
      </c>
      <c r="R45" s="286" t="s">
        <v>761</v>
      </c>
      <c r="S45" s="259" t="s">
        <v>523</v>
      </c>
      <c r="T45" s="259" t="s">
        <v>222</v>
      </c>
      <c r="U45" s="259" t="s">
        <v>222</v>
      </c>
      <c r="V45" s="259" t="s">
        <v>756</v>
      </c>
      <c r="W45" s="259" t="s">
        <v>550</v>
      </c>
      <c r="X45" s="259" t="s">
        <v>551</v>
      </c>
      <c r="Y45" s="258" t="s">
        <v>670</v>
      </c>
      <c r="Z45" s="271"/>
    </row>
    <row r="46" spans="1:26" s="94" customFormat="1" ht="123.75" customHeight="1" x14ac:dyDescent="0.2">
      <c r="A46" s="259">
        <v>42</v>
      </c>
      <c r="B46" s="259" t="s">
        <v>494</v>
      </c>
      <c r="C46" s="261" t="s">
        <v>515</v>
      </c>
      <c r="D46" s="269" t="s">
        <v>436</v>
      </c>
      <c r="E46" s="259" t="s">
        <v>678</v>
      </c>
      <c r="F46" s="259" t="s">
        <v>672</v>
      </c>
      <c r="G46" s="259" t="s">
        <v>679</v>
      </c>
      <c r="H46" s="259"/>
      <c r="I46" s="259"/>
      <c r="J46" s="259"/>
      <c r="K46" s="259" t="s">
        <v>95</v>
      </c>
      <c r="L46" s="259" t="s">
        <v>221</v>
      </c>
      <c r="M46" s="258" t="s">
        <v>776</v>
      </c>
      <c r="N46" s="258" t="s">
        <v>777</v>
      </c>
      <c r="O46" s="259" t="s">
        <v>665</v>
      </c>
      <c r="P46" s="284" t="s">
        <v>682</v>
      </c>
      <c r="Q46" s="258" t="s">
        <v>770</v>
      </c>
      <c r="R46" s="286" t="s">
        <v>764</v>
      </c>
      <c r="S46" s="259" t="s">
        <v>523</v>
      </c>
      <c r="T46" s="259" t="s">
        <v>222</v>
      </c>
      <c r="U46" s="259" t="s">
        <v>222</v>
      </c>
      <c r="V46" s="259" t="s">
        <v>756</v>
      </c>
      <c r="W46" s="259" t="s">
        <v>550</v>
      </c>
      <c r="X46" s="259" t="s">
        <v>551</v>
      </c>
      <c r="Y46" s="258" t="s">
        <v>670</v>
      </c>
      <c r="Z46" s="271"/>
    </row>
    <row r="47" spans="1:26" s="94" customFormat="1" ht="122.25" customHeight="1" x14ac:dyDescent="0.2">
      <c r="A47" s="259">
        <v>43</v>
      </c>
      <c r="B47" s="259" t="s">
        <v>494</v>
      </c>
      <c r="C47" s="261" t="s">
        <v>515</v>
      </c>
      <c r="D47" s="269" t="s">
        <v>435</v>
      </c>
      <c r="E47" s="259" t="s">
        <v>678</v>
      </c>
      <c r="F47" s="259" t="s">
        <v>672</v>
      </c>
      <c r="G47" s="259" t="s">
        <v>683</v>
      </c>
      <c r="H47" s="259"/>
      <c r="I47" s="259"/>
      <c r="J47" s="259"/>
      <c r="K47" s="259" t="s">
        <v>95</v>
      </c>
      <c r="L47" s="259" t="s">
        <v>221</v>
      </c>
      <c r="M47" s="258" t="s">
        <v>776</v>
      </c>
      <c r="N47" s="258" t="s">
        <v>777</v>
      </c>
      <c r="O47" s="259" t="s">
        <v>665</v>
      </c>
      <c r="P47" s="284" t="s">
        <v>684</v>
      </c>
      <c r="Q47" s="258" t="s">
        <v>770</v>
      </c>
      <c r="R47" s="286" t="s">
        <v>765</v>
      </c>
      <c r="S47" s="259" t="s">
        <v>523</v>
      </c>
      <c r="T47" s="259" t="s">
        <v>222</v>
      </c>
      <c r="U47" s="259" t="s">
        <v>222</v>
      </c>
      <c r="V47" s="259" t="s">
        <v>756</v>
      </c>
      <c r="W47" s="259" t="s">
        <v>550</v>
      </c>
      <c r="X47" s="259" t="s">
        <v>551</v>
      </c>
      <c r="Y47" s="258" t="s">
        <v>670</v>
      </c>
      <c r="Z47" s="271"/>
    </row>
    <row r="48" spans="1:26" s="94" customFormat="1" ht="122.25" customHeight="1" x14ac:dyDescent="0.2">
      <c r="A48" s="259">
        <v>44</v>
      </c>
      <c r="B48" s="259" t="s">
        <v>494</v>
      </c>
      <c r="C48" s="261" t="s">
        <v>515</v>
      </c>
      <c r="D48" s="269" t="s">
        <v>437</v>
      </c>
      <c r="E48" s="259" t="s">
        <v>678</v>
      </c>
      <c r="F48" s="259" t="s">
        <v>672</v>
      </c>
      <c r="G48" s="259" t="s">
        <v>681</v>
      </c>
      <c r="H48" s="259"/>
      <c r="I48" s="259"/>
      <c r="J48" s="259"/>
      <c r="K48" s="259" t="s">
        <v>95</v>
      </c>
      <c r="L48" s="259" t="s">
        <v>221</v>
      </c>
      <c r="M48" s="258" t="s">
        <v>776</v>
      </c>
      <c r="N48" s="258" t="s">
        <v>777</v>
      </c>
      <c r="O48" s="259" t="s">
        <v>665</v>
      </c>
      <c r="P48" s="284" t="s">
        <v>684</v>
      </c>
      <c r="Q48" s="258" t="s">
        <v>770</v>
      </c>
      <c r="R48" s="286" t="s">
        <v>765</v>
      </c>
      <c r="S48" s="259" t="s">
        <v>523</v>
      </c>
      <c r="T48" s="259" t="s">
        <v>222</v>
      </c>
      <c r="U48" s="259" t="s">
        <v>222</v>
      </c>
      <c r="V48" s="259" t="s">
        <v>756</v>
      </c>
      <c r="W48" s="259" t="s">
        <v>550</v>
      </c>
      <c r="X48" s="259" t="s">
        <v>551</v>
      </c>
      <c r="Y48" s="258" t="s">
        <v>670</v>
      </c>
      <c r="Z48" s="271"/>
    </row>
    <row r="49" spans="1:26" ht="96" customHeight="1" x14ac:dyDescent="0.2">
      <c r="A49" s="258">
        <v>45</v>
      </c>
      <c r="B49" s="260" t="s">
        <v>789</v>
      </c>
      <c r="C49" s="261" t="s">
        <v>516</v>
      </c>
      <c r="D49" s="269" t="s">
        <v>482</v>
      </c>
      <c r="E49" s="261" t="s">
        <v>685</v>
      </c>
      <c r="F49" s="258" t="s">
        <v>686</v>
      </c>
      <c r="G49" s="261" t="s">
        <v>687</v>
      </c>
      <c r="H49" s="259" t="s">
        <v>688</v>
      </c>
      <c r="I49" s="259" t="s">
        <v>688</v>
      </c>
      <c r="J49" s="259"/>
      <c r="K49" s="258" t="s">
        <v>226</v>
      </c>
      <c r="L49" s="258" t="s">
        <v>221</v>
      </c>
      <c r="M49" s="258" t="s">
        <v>689</v>
      </c>
      <c r="N49" s="258" t="s">
        <v>793</v>
      </c>
      <c r="O49" s="258"/>
      <c r="P49" s="275" t="s">
        <v>690</v>
      </c>
      <c r="Q49" s="261" t="s">
        <v>691</v>
      </c>
      <c r="R49" s="258" t="s">
        <v>692</v>
      </c>
      <c r="S49" s="258" t="s">
        <v>523</v>
      </c>
      <c r="T49" s="258" t="s">
        <v>222</v>
      </c>
      <c r="U49" s="258" t="s">
        <v>222</v>
      </c>
      <c r="V49" s="272" t="s">
        <v>693</v>
      </c>
      <c r="W49" s="259" t="s">
        <v>550</v>
      </c>
      <c r="X49" s="258" t="s">
        <v>551</v>
      </c>
      <c r="Y49" s="258" t="s">
        <v>801</v>
      </c>
      <c r="Z49" s="273" t="s">
        <v>694</v>
      </c>
    </row>
    <row r="50" spans="1:26" ht="96.75" customHeight="1" x14ac:dyDescent="0.2">
      <c r="A50" s="258">
        <v>46</v>
      </c>
      <c r="B50" s="260" t="s">
        <v>789</v>
      </c>
      <c r="C50" s="261" t="s">
        <v>516</v>
      </c>
      <c r="D50" s="269" t="s">
        <v>483</v>
      </c>
      <c r="E50" s="261" t="s">
        <v>685</v>
      </c>
      <c r="F50" s="258" t="s">
        <v>686</v>
      </c>
      <c r="G50" s="261" t="s">
        <v>687</v>
      </c>
      <c r="H50" s="261" t="s">
        <v>695</v>
      </c>
      <c r="I50" s="261" t="s">
        <v>695</v>
      </c>
      <c r="J50" s="258"/>
      <c r="K50" s="258" t="s">
        <v>226</v>
      </c>
      <c r="L50" s="258" t="s">
        <v>221</v>
      </c>
      <c r="M50" s="258" t="s">
        <v>689</v>
      </c>
      <c r="N50" s="258" t="s">
        <v>793</v>
      </c>
      <c r="O50" s="258"/>
      <c r="P50" s="284" t="s">
        <v>696</v>
      </c>
      <c r="Q50" s="261" t="s">
        <v>691</v>
      </c>
      <c r="R50" s="258" t="s">
        <v>692</v>
      </c>
      <c r="S50" s="258" t="s">
        <v>523</v>
      </c>
      <c r="T50" s="258" t="s">
        <v>222</v>
      </c>
      <c r="U50" s="258" t="s">
        <v>222</v>
      </c>
      <c r="V50" s="272" t="s">
        <v>693</v>
      </c>
      <c r="W50" s="258" t="s">
        <v>550</v>
      </c>
      <c r="X50" s="258" t="s">
        <v>551</v>
      </c>
      <c r="Y50" s="258" t="s">
        <v>801</v>
      </c>
      <c r="Z50" s="273" t="s">
        <v>694</v>
      </c>
    </row>
    <row r="51" spans="1:26" ht="79.5" customHeight="1" x14ac:dyDescent="0.2">
      <c r="A51" s="258">
        <v>47</v>
      </c>
      <c r="B51" s="260" t="s">
        <v>790</v>
      </c>
      <c r="C51" s="260" t="s">
        <v>517</v>
      </c>
      <c r="D51" s="229" t="s">
        <v>471</v>
      </c>
      <c r="E51" s="260" t="s">
        <v>698</v>
      </c>
      <c r="F51" s="258" t="s">
        <v>686</v>
      </c>
      <c r="G51" s="258" t="s">
        <v>699</v>
      </c>
      <c r="H51" s="260" t="s">
        <v>700</v>
      </c>
      <c r="I51" s="260" t="s">
        <v>700</v>
      </c>
      <c r="J51" s="258"/>
      <c r="K51" s="258" t="s">
        <v>226</v>
      </c>
      <c r="L51" s="258" t="s">
        <v>221</v>
      </c>
      <c r="M51" s="258" t="s">
        <v>701</v>
      </c>
      <c r="N51" s="258" t="s">
        <v>702</v>
      </c>
      <c r="O51" s="258"/>
      <c r="P51" s="260" t="s">
        <v>337</v>
      </c>
      <c r="Q51" s="258" t="s">
        <v>703</v>
      </c>
      <c r="R51" s="258" t="s">
        <v>704</v>
      </c>
      <c r="S51" s="258" t="s">
        <v>523</v>
      </c>
      <c r="T51" s="258" t="s">
        <v>222</v>
      </c>
      <c r="U51" s="258" t="s">
        <v>222</v>
      </c>
      <c r="V51" s="258" t="s">
        <v>697</v>
      </c>
      <c r="W51" s="258" t="s">
        <v>550</v>
      </c>
      <c r="X51" s="258" t="s">
        <v>551</v>
      </c>
      <c r="Y51" s="258" t="s">
        <v>802</v>
      </c>
      <c r="Z51" s="273" t="s">
        <v>694</v>
      </c>
    </row>
    <row r="52" spans="1:26" ht="69" customHeight="1" x14ac:dyDescent="0.2">
      <c r="A52" s="258">
        <v>48</v>
      </c>
      <c r="B52" s="260" t="s">
        <v>790</v>
      </c>
      <c r="C52" s="260" t="s">
        <v>518</v>
      </c>
      <c r="D52" s="229" t="s">
        <v>439</v>
      </c>
      <c r="E52" s="260" t="s">
        <v>705</v>
      </c>
      <c r="F52" s="258" t="s">
        <v>686</v>
      </c>
      <c r="G52" s="258" t="s">
        <v>699</v>
      </c>
      <c r="H52" s="258" t="s">
        <v>688</v>
      </c>
      <c r="I52" s="258" t="s">
        <v>688</v>
      </c>
      <c r="J52" s="258"/>
      <c r="K52" s="258" t="s">
        <v>226</v>
      </c>
      <c r="L52" s="258" t="s">
        <v>221</v>
      </c>
      <c r="M52" s="260" t="s">
        <v>701</v>
      </c>
      <c r="N52" s="258" t="s">
        <v>702</v>
      </c>
      <c r="O52" s="258"/>
      <c r="P52" s="275" t="s">
        <v>835</v>
      </c>
      <c r="Q52" s="258" t="s">
        <v>703</v>
      </c>
      <c r="R52" s="258" t="s">
        <v>704</v>
      </c>
      <c r="S52" s="258" t="s">
        <v>523</v>
      </c>
      <c r="T52" s="258" t="s">
        <v>222</v>
      </c>
      <c r="U52" s="258" t="s">
        <v>222</v>
      </c>
      <c r="V52" s="258" t="s">
        <v>619</v>
      </c>
      <c r="W52" s="258" t="s">
        <v>550</v>
      </c>
      <c r="X52" s="258" t="s">
        <v>551</v>
      </c>
      <c r="Y52" s="258" t="s">
        <v>802</v>
      </c>
      <c r="Z52" s="273" t="s">
        <v>694</v>
      </c>
    </row>
    <row r="53" spans="1:26" ht="69" customHeight="1" x14ac:dyDescent="0.2">
      <c r="A53" s="258">
        <v>49</v>
      </c>
      <c r="B53" s="260" t="s">
        <v>790</v>
      </c>
      <c r="C53" s="260" t="s">
        <v>518</v>
      </c>
      <c r="D53" s="229" t="s">
        <v>444</v>
      </c>
      <c r="E53" s="260" t="s">
        <v>705</v>
      </c>
      <c r="F53" s="258" t="s">
        <v>686</v>
      </c>
      <c r="G53" s="258" t="s">
        <v>699</v>
      </c>
      <c r="H53" s="260" t="s">
        <v>700</v>
      </c>
      <c r="I53" s="260" t="s">
        <v>700</v>
      </c>
      <c r="J53" s="258"/>
      <c r="K53" s="258" t="s">
        <v>226</v>
      </c>
      <c r="L53" s="258" t="s">
        <v>221</v>
      </c>
      <c r="M53" s="258" t="s">
        <v>701</v>
      </c>
      <c r="N53" s="258" t="s">
        <v>702</v>
      </c>
      <c r="O53" s="258"/>
      <c r="P53" s="275" t="s">
        <v>835</v>
      </c>
      <c r="Q53" s="258" t="s">
        <v>703</v>
      </c>
      <c r="R53" s="258" t="s">
        <v>704</v>
      </c>
      <c r="S53" s="258" t="s">
        <v>523</v>
      </c>
      <c r="T53" s="258" t="s">
        <v>222</v>
      </c>
      <c r="U53" s="258" t="s">
        <v>222</v>
      </c>
      <c r="V53" s="258" t="s">
        <v>619</v>
      </c>
      <c r="W53" s="258" t="s">
        <v>550</v>
      </c>
      <c r="X53" s="258" t="s">
        <v>551</v>
      </c>
      <c r="Y53" s="258" t="s">
        <v>802</v>
      </c>
      <c r="Z53" s="273" t="s">
        <v>694</v>
      </c>
    </row>
    <row r="54" spans="1:26" ht="97.5" customHeight="1" x14ac:dyDescent="0.2">
      <c r="A54" s="258">
        <v>50</v>
      </c>
      <c r="B54" s="260" t="s">
        <v>791</v>
      </c>
      <c r="C54" s="261" t="s">
        <v>519</v>
      </c>
      <c r="D54" s="269" t="s">
        <v>441</v>
      </c>
      <c r="E54" s="275" t="s">
        <v>805</v>
      </c>
      <c r="F54" s="275" t="s">
        <v>792</v>
      </c>
      <c r="G54" s="258"/>
      <c r="H54" s="258"/>
      <c r="I54" s="258"/>
      <c r="J54" s="258"/>
      <c r="K54" s="258" t="s">
        <v>95</v>
      </c>
      <c r="L54" s="258" t="s">
        <v>221</v>
      </c>
      <c r="M54" s="260" t="s">
        <v>794</v>
      </c>
      <c r="N54" s="260" t="s">
        <v>795</v>
      </c>
      <c r="O54" s="258"/>
      <c r="P54" s="275" t="s">
        <v>835</v>
      </c>
      <c r="Q54" s="258" t="s">
        <v>796</v>
      </c>
      <c r="R54" s="260" t="s">
        <v>797</v>
      </c>
      <c r="S54" s="258" t="s">
        <v>523</v>
      </c>
      <c r="T54" s="258" t="s">
        <v>222</v>
      </c>
      <c r="U54" s="258" t="s">
        <v>222</v>
      </c>
      <c r="V54" s="258" t="s">
        <v>800</v>
      </c>
      <c r="W54" s="258" t="s">
        <v>550</v>
      </c>
      <c r="X54" s="258" t="s">
        <v>551</v>
      </c>
      <c r="Y54" s="258" t="s">
        <v>803</v>
      </c>
      <c r="Z54" s="288" t="s">
        <v>788</v>
      </c>
    </row>
    <row r="55" spans="1:26" ht="120.75" customHeight="1" x14ac:dyDescent="0.2">
      <c r="A55" s="258">
        <v>51</v>
      </c>
      <c r="B55" s="260" t="s">
        <v>791</v>
      </c>
      <c r="C55" s="260" t="s">
        <v>520</v>
      </c>
      <c r="D55" s="229" t="s">
        <v>440</v>
      </c>
      <c r="E55" s="275" t="s">
        <v>806</v>
      </c>
      <c r="F55" s="258"/>
      <c r="G55" s="258"/>
      <c r="H55" s="258"/>
      <c r="I55" s="258"/>
      <c r="J55" s="258"/>
      <c r="K55" s="258" t="s">
        <v>95</v>
      </c>
      <c r="L55" s="258" t="s">
        <v>221</v>
      </c>
      <c r="M55" s="258" t="s">
        <v>706</v>
      </c>
      <c r="N55" s="258" t="s">
        <v>707</v>
      </c>
      <c r="O55" s="258"/>
      <c r="P55" s="275" t="s">
        <v>836</v>
      </c>
      <c r="Q55" s="258" t="s">
        <v>708</v>
      </c>
      <c r="R55" s="260" t="s">
        <v>798</v>
      </c>
      <c r="S55" s="260" t="s">
        <v>799</v>
      </c>
      <c r="T55" s="258" t="s">
        <v>222</v>
      </c>
      <c r="U55" s="258" t="s">
        <v>222</v>
      </c>
      <c r="V55" s="258" t="s">
        <v>709</v>
      </c>
      <c r="W55" s="258" t="s">
        <v>550</v>
      </c>
      <c r="X55" s="258" t="s">
        <v>551</v>
      </c>
      <c r="Y55" s="258" t="s">
        <v>804</v>
      </c>
      <c r="Z55" s="288" t="s">
        <v>788</v>
      </c>
    </row>
    <row r="56" spans="1:26" ht="186" customHeight="1" x14ac:dyDescent="0.2">
      <c r="A56" s="258">
        <v>52</v>
      </c>
      <c r="B56" s="258" t="s">
        <v>495</v>
      </c>
      <c r="C56" s="261" t="s">
        <v>521</v>
      </c>
      <c r="D56" s="269" t="s">
        <v>474</v>
      </c>
      <c r="E56" s="275" t="s">
        <v>807</v>
      </c>
      <c r="F56" s="275" t="s">
        <v>808</v>
      </c>
      <c r="G56" s="260" t="s">
        <v>443</v>
      </c>
      <c r="H56" s="274"/>
      <c r="I56" s="258" t="s">
        <v>710</v>
      </c>
      <c r="J56" s="258"/>
      <c r="K56" s="258" t="s">
        <v>477</v>
      </c>
      <c r="L56" s="258" t="s">
        <v>221</v>
      </c>
      <c r="M56" s="258" t="s">
        <v>244</v>
      </c>
      <c r="N56" s="258" t="s">
        <v>711</v>
      </c>
      <c r="O56" s="258" t="s">
        <v>784</v>
      </c>
      <c r="P56" s="260" t="s">
        <v>224</v>
      </c>
      <c r="Q56" s="260" t="s">
        <v>785</v>
      </c>
      <c r="R56" s="260" t="s">
        <v>712</v>
      </c>
      <c r="S56" s="258" t="s">
        <v>523</v>
      </c>
      <c r="T56" s="258" t="s">
        <v>222</v>
      </c>
      <c r="U56" s="258" t="s">
        <v>222</v>
      </c>
      <c r="V56" s="258" t="s">
        <v>786</v>
      </c>
      <c r="W56" s="258" t="s">
        <v>550</v>
      </c>
      <c r="X56" s="258" t="s">
        <v>551</v>
      </c>
      <c r="Y56" s="258" t="s">
        <v>787</v>
      </c>
      <c r="Z56" s="288" t="s">
        <v>788</v>
      </c>
    </row>
    <row r="57" spans="1:26" ht="188.25" customHeight="1" x14ac:dyDescent="0.2">
      <c r="A57" s="258">
        <v>53</v>
      </c>
      <c r="B57" s="258" t="s">
        <v>495</v>
      </c>
      <c r="C57" s="261" t="s">
        <v>521</v>
      </c>
      <c r="D57" s="269" t="s">
        <v>442</v>
      </c>
      <c r="E57" s="260" t="s">
        <v>807</v>
      </c>
      <c r="F57" s="275" t="s">
        <v>808</v>
      </c>
      <c r="G57" s="260" t="s">
        <v>443</v>
      </c>
      <c r="H57" s="274"/>
      <c r="I57" s="258" t="s">
        <v>713</v>
      </c>
      <c r="J57" s="258"/>
      <c r="K57" s="258" t="s">
        <v>95</v>
      </c>
      <c r="L57" s="258" t="s">
        <v>221</v>
      </c>
      <c r="M57" s="258" t="s">
        <v>244</v>
      </c>
      <c r="N57" s="258" t="s">
        <v>711</v>
      </c>
      <c r="O57" s="258" t="s">
        <v>784</v>
      </c>
      <c r="P57" s="260" t="s">
        <v>224</v>
      </c>
      <c r="Q57" s="260" t="s">
        <v>785</v>
      </c>
      <c r="R57" s="260" t="s">
        <v>712</v>
      </c>
      <c r="S57" s="258" t="s">
        <v>523</v>
      </c>
      <c r="T57" s="258" t="s">
        <v>222</v>
      </c>
      <c r="U57" s="258" t="s">
        <v>222</v>
      </c>
      <c r="V57" s="258" t="s">
        <v>786</v>
      </c>
      <c r="W57" s="258" t="s">
        <v>550</v>
      </c>
      <c r="X57" s="258" t="s">
        <v>551</v>
      </c>
      <c r="Y57" s="258" t="s">
        <v>787</v>
      </c>
      <c r="Z57" s="288" t="s">
        <v>788</v>
      </c>
    </row>
    <row r="58" spans="1:26" ht="399" customHeight="1" x14ac:dyDescent="0.2">
      <c r="A58" s="299">
        <v>54</v>
      </c>
      <c r="B58" s="299" t="s">
        <v>496</v>
      </c>
      <c r="C58" s="300" t="s">
        <v>522</v>
      </c>
      <c r="D58" s="301" t="s">
        <v>424</v>
      </c>
      <c r="E58" s="300" t="s">
        <v>714</v>
      </c>
      <c r="F58" s="302" t="s">
        <v>715</v>
      </c>
      <c r="G58" s="299"/>
      <c r="H58" s="299"/>
      <c r="I58" s="299" t="s">
        <v>716</v>
      </c>
      <c r="J58" s="299"/>
      <c r="K58" s="299" t="s">
        <v>95</v>
      </c>
      <c r="L58" s="299" t="s">
        <v>221</v>
      </c>
      <c r="M58" s="300" t="s">
        <v>778</v>
      </c>
      <c r="N58" s="299" t="s">
        <v>779</v>
      </c>
      <c r="O58" s="299"/>
      <c r="P58" s="300" t="s">
        <v>224</v>
      </c>
      <c r="Q58" s="299" t="s">
        <v>717</v>
      </c>
      <c r="R58" s="300" t="s">
        <v>780</v>
      </c>
      <c r="S58" s="303" t="s">
        <v>781</v>
      </c>
      <c r="T58" s="299" t="s">
        <v>222</v>
      </c>
      <c r="U58" s="299" t="s">
        <v>222</v>
      </c>
      <c r="V58" s="304" t="s">
        <v>782</v>
      </c>
      <c r="W58" s="299" t="s">
        <v>550</v>
      </c>
      <c r="X58" s="299" t="s">
        <v>551</v>
      </c>
      <c r="Y58" s="300" t="s">
        <v>783</v>
      </c>
      <c r="Z58" s="267"/>
    </row>
    <row r="59" spans="1:26" ht="86.25" customHeight="1" x14ac:dyDescent="0.2">
      <c r="A59" s="305"/>
      <c r="B59" s="306" t="s">
        <v>791</v>
      </c>
      <c r="C59" s="263" t="s">
        <v>832</v>
      </c>
      <c r="D59" s="310" t="s">
        <v>825</v>
      </c>
      <c r="E59" s="272" t="s">
        <v>826</v>
      </c>
      <c r="F59" s="305"/>
      <c r="G59" s="305"/>
      <c r="H59" s="305"/>
      <c r="I59" s="305"/>
      <c r="J59" s="305"/>
      <c r="K59" s="307">
        <v>1</v>
      </c>
      <c r="L59" s="263" t="s">
        <v>221</v>
      </c>
      <c r="M59" s="306" t="s">
        <v>828</v>
      </c>
      <c r="N59" s="272" t="s">
        <v>829</v>
      </c>
      <c r="O59" s="263" t="s">
        <v>784</v>
      </c>
      <c r="P59" s="308" t="s">
        <v>834</v>
      </c>
      <c r="Q59" s="263" t="s">
        <v>827</v>
      </c>
      <c r="R59" s="309" t="s">
        <v>845</v>
      </c>
      <c r="S59" s="305"/>
      <c r="T59" s="263" t="s">
        <v>222</v>
      </c>
      <c r="U59" s="263" t="s">
        <v>222</v>
      </c>
      <c r="V59" s="263" t="s">
        <v>786</v>
      </c>
      <c r="W59" s="305"/>
      <c r="X59" s="263" t="s">
        <v>551</v>
      </c>
      <c r="Y59" s="306" t="s">
        <v>831</v>
      </c>
      <c r="Z59" s="288" t="s">
        <v>788</v>
      </c>
    </row>
  </sheetData>
  <sheetProtection password="C621" sheet="1" objects="1" scenarios="1"/>
  <autoFilter ref="A4:Y59"/>
  <mergeCells count="3">
    <mergeCell ref="A1:Y1"/>
    <mergeCell ref="A2:Y2"/>
    <mergeCell ref="C3:D3"/>
  </mergeCells>
  <pageMargins left="0.39370078740157483" right="0.39370078740157483" top="0.39370078740157483" bottom="0.39370078740157483" header="0.51181102362204722" footer="0.51181102362204722"/>
  <pageSetup paperSize="8" scale="44" fitToHeight="20"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
  <sheetViews>
    <sheetView showGridLines="0" view="pageBreakPreview" zoomScale="80" zoomScaleNormal="75" zoomScaleSheetLayoutView="80" workbookViewId="0">
      <selection sqref="A1:L2"/>
    </sheetView>
  </sheetViews>
  <sheetFormatPr defaultColWidth="13.28515625" defaultRowHeight="12.75" x14ac:dyDescent="0.2"/>
  <cols>
    <col min="1" max="1" width="50.28515625" style="33" customWidth="1"/>
    <col min="2" max="2" width="8.85546875" style="33" customWidth="1"/>
    <col min="3" max="5" width="22.85546875" style="33" customWidth="1"/>
    <col min="6" max="9" width="22.85546875" style="48" customWidth="1"/>
    <col min="10" max="11" width="22.85546875" style="33" customWidth="1"/>
    <col min="12" max="12" width="21.140625" style="33" customWidth="1"/>
    <col min="13" max="16384" width="13.28515625" style="33"/>
  </cols>
  <sheetData>
    <row r="1" spans="1:12" s="31" customFormat="1" ht="25.5" customHeight="1" x14ac:dyDescent="0.25">
      <c r="A1" s="449" t="s">
        <v>857</v>
      </c>
      <c r="B1" s="449"/>
      <c r="C1" s="449"/>
      <c r="D1" s="449"/>
      <c r="E1" s="449"/>
      <c r="F1" s="449"/>
      <c r="G1" s="449"/>
      <c r="H1" s="449"/>
      <c r="I1" s="449"/>
      <c r="J1" s="449"/>
      <c r="K1" s="449"/>
      <c r="L1" s="449"/>
    </row>
    <row r="2" spans="1:12" s="31" customFormat="1" ht="30" customHeight="1" x14ac:dyDescent="0.25">
      <c r="A2" s="449"/>
      <c r="B2" s="449"/>
      <c r="C2" s="449"/>
      <c r="D2" s="449"/>
      <c r="E2" s="449"/>
      <c r="F2" s="449"/>
      <c r="G2" s="449"/>
      <c r="H2" s="449"/>
      <c r="I2" s="449"/>
      <c r="J2" s="449"/>
      <c r="K2" s="449"/>
      <c r="L2" s="449"/>
    </row>
    <row r="3" spans="1:12" ht="22.5" customHeight="1" x14ac:dyDescent="0.2">
      <c r="A3" s="459" t="s">
        <v>17</v>
      </c>
      <c r="B3" s="460" t="s">
        <v>19</v>
      </c>
      <c r="C3" s="452" t="s">
        <v>393</v>
      </c>
      <c r="D3" s="452"/>
      <c r="E3" s="452"/>
      <c r="F3" s="452"/>
      <c r="G3" s="450" t="s">
        <v>394</v>
      </c>
      <c r="H3" s="450"/>
      <c r="I3" s="450"/>
      <c r="J3" s="450" t="s">
        <v>101</v>
      </c>
      <c r="K3" s="450" t="s">
        <v>102</v>
      </c>
      <c r="L3" s="450" t="s">
        <v>391</v>
      </c>
    </row>
    <row r="4" spans="1:12" ht="12.75" customHeight="1" x14ac:dyDescent="0.2">
      <c r="A4" s="459"/>
      <c r="B4" s="459"/>
      <c r="C4" s="453" t="s">
        <v>96</v>
      </c>
      <c r="D4" s="455" t="s">
        <v>97</v>
      </c>
      <c r="E4" s="450" t="s">
        <v>75</v>
      </c>
      <c r="F4" s="450"/>
      <c r="G4" s="450" t="s">
        <v>392</v>
      </c>
      <c r="H4" s="456" t="s">
        <v>813</v>
      </c>
      <c r="I4" s="456" t="s">
        <v>814</v>
      </c>
      <c r="J4" s="450"/>
      <c r="K4" s="450"/>
      <c r="L4" s="450"/>
    </row>
    <row r="5" spans="1:12" ht="12.75" customHeight="1" x14ac:dyDescent="0.2">
      <c r="A5" s="459"/>
      <c r="B5" s="459"/>
      <c r="C5" s="454"/>
      <c r="D5" s="454"/>
      <c r="E5" s="455" t="s">
        <v>98</v>
      </c>
      <c r="F5" s="456" t="s">
        <v>99</v>
      </c>
      <c r="G5" s="450"/>
      <c r="H5" s="456"/>
      <c r="I5" s="456"/>
      <c r="J5" s="450"/>
      <c r="K5" s="450"/>
      <c r="L5" s="450"/>
    </row>
    <row r="6" spans="1:12" x14ac:dyDescent="0.2">
      <c r="A6" s="459"/>
      <c r="B6" s="459"/>
      <c r="C6" s="454"/>
      <c r="D6" s="454"/>
      <c r="E6" s="457"/>
      <c r="F6" s="456"/>
      <c r="G6" s="450"/>
      <c r="H6" s="456"/>
      <c r="I6" s="456"/>
      <c r="J6" s="450"/>
      <c r="K6" s="450"/>
      <c r="L6" s="450"/>
    </row>
    <row r="7" spans="1:12" ht="82.5" customHeight="1" x14ac:dyDescent="0.2">
      <c r="A7" s="459"/>
      <c r="B7" s="459"/>
      <c r="C7" s="454"/>
      <c r="D7" s="454"/>
      <c r="E7" s="457"/>
      <c r="F7" s="456"/>
      <c r="G7" s="450"/>
      <c r="H7" s="456"/>
      <c r="I7" s="456"/>
      <c r="J7" s="450"/>
      <c r="K7" s="451"/>
      <c r="L7" s="450"/>
    </row>
    <row r="8" spans="1:12" x14ac:dyDescent="0.2">
      <c r="A8" s="47">
        <v>1</v>
      </c>
      <c r="B8" s="156">
        <v>2</v>
      </c>
      <c r="C8" s="47">
        <v>3</v>
      </c>
      <c r="D8" s="47">
        <v>4</v>
      </c>
      <c r="E8" s="47">
        <v>5</v>
      </c>
      <c r="F8" s="47">
        <v>6</v>
      </c>
      <c r="G8" s="211">
        <v>7</v>
      </c>
      <c r="H8" s="211">
        <v>8</v>
      </c>
      <c r="I8" s="211">
        <v>9</v>
      </c>
      <c r="J8" s="47">
        <v>10</v>
      </c>
      <c r="K8" s="47">
        <v>11</v>
      </c>
      <c r="L8" s="47">
        <v>12</v>
      </c>
    </row>
    <row r="9" spans="1:12" s="222" customFormat="1" ht="54" customHeight="1" x14ac:dyDescent="0.2">
      <c r="A9" s="220"/>
      <c r="B9" s="221" t="s">
        <v>109</v>
      </c>
      <c r="C9" s="213">
        <f>G9*L9</f>
        <v>0</v>
      </c>
      <c r="D9" s="214">
        <f>E9+F9</f>
        <v>0</v>
      </c>
      <c r="E9" s="214">
        <f>H9*L9</f>
        <v>0</v>
      </c>
      <c r="F9" s="215">
        <f>I9*L9</f>
        <v>0</v>
      </c>
      <c r="G9" s="216"/>
      <c r="H9" s="215">
        <v>0</v>
      </c>
      <c r="I9" s="215">
        <v>0</v>
      </c>
      <c r="J9" s="217"/>
      <c r="K9" s="217"/>
      <c r="L9" s="218">
        <f>IF((J9+K9)=0,0,J9/(J9+K9))</f>
        <v>0</v>
      </c>
    </row>
    <row r="10" spans="1:12" s="222" customFormat="1" ht="24.75" customHeight="1" x14ac:dyDescent="0.2">
      <c r="A10" s="212" t="s">
        <v>100</v>
      </c>
      <c r="B10" s="223">
        <v>900000</v>
      </c>
      <c r="C10" s="214">
        <f>C9</f>
        <v>0</v>
      </c>
      <c r="D10" s="214">
        <f t="shared" ref="D10:K10" si="0">D9</f>
        <v>0</v>
      </c>
      <c r="E10" s="214">
        <f t="shared" si="0"/>
        <v>0</v>
      </c>
      <c r="F10" s="214">
        <f t="shared" si="0"/>
        <v>0</v>
      </c>
      <c r="G10" s="214">
        <f t="shared" si="0"/>
        <v>0</v>
      </c>
      <c r="H10" s="214">
        <f t="shared" si="0"/>
        <v>0</v>
      </c>
      <c r="I10" s="214">
        <f t="shared" si="0"/>
        <v>0</v>
      </c>
      <c r="J10" s="214">
        <f t="shared" si="0"/>
        <v>0</v>
      </c>
      <c r="K10" s="214">
        <f t="shared" si="0"/>
        <v>0</v>
      </c>
      <c r="L10" s="219" t="s">
        <v>396</v>
      </c>
    </row>
    <row r="12" spans="1:12" ht="36" customHeight="1" x14ac:dyDescent="0.2">
      <c r="A12" s="458"/>
      <c r="B12" s="458"/>
      <c r="C12" s="458"/>
      <c r="D12" s="458"/>
      <c r="E12" s="458"/>
      <c r="F12" s="458"/>
      <c r="G12" s="458"/>
      <c r="H12" s="458"/>
      <c r="I12" s="458"/>
      <c r="J12" s="458"/>
      <c r="K12" s="458"/>
      <c r="L12" s="458"/>
    </row>
    <row r="13" spans="1:12" ht="1.5" customHeight="1" x14ac:dyDescent="0.2">
      <c r="A13" s="458"/>
      <c r="B13" s="458"/>
      <c r="C13" s="458"/>
      <c r="D13" s="458"/>
      <c r="E13" s="458"/>
      <c r="F13" s="458"/>
      <c r="G13" s="458"/>
      <c r="H13" s="458"/>
      <c r="I13" s="458"/>
      <c r="J13" s="458"/>
      <c r="K13" s="458"/>
      <c r="L13" s="458"/>
    </row>
  </sheetData>
  <sheetProtection password="C621" sheet="1" objects="1" scenarios="1"/>
  <mergeCells count="17">
    <mergeCell ref="A12:L13"/>
    <mergeCell ref="A3:A7"/>
    <mergeCell ref="B3:B7"/>
    <mergeCell ref="A1:L2"/>
    <mergeCell ref="J3:J7"/>
    <mergeCell ref="K3:K7"/>
    <mergeCell ref="L3:L7"/>
    <mergeCell ref="C3:F3"/>
    <mergeCell ref="G3:I3"/>
    <mergeCell ref="C4:C7"/>
    <mergeCell ref="D4:D7"/>
    <mergeCell ref="G4:G7"/>
    <mergeCell ref="H4:H7"/>
    <mergeCell ref="I4:I7"/>
    <mergeCell ref="E5:E7"/>
    <mergeCell ref="F5:F7"/>
    <mergeCell ref="E4:F4"/>
  </mergeCells>
  <phoneticPr fontId="0" type="noConversion"/>
  <pageMargins left="0.39370078740157483" right="0.39370078740157483" top="0.39370078740157483" bottom="0.39370078740157483" header="0.31496062992125984" footer="0.51181102362204722"/>
  <pageSetup paperSize="9" scale="48" firstPageNumber="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
  <sheetViews>
    <sheetView showGridLines="0" view="pageBreakPreview" zoomScale="80" zoomScaleNormal="75" zoomScaleSheetLayoutView="80" workbookViewId="0">
      <selection activeCell="C3" sqref="C3:F3"/>
    </sheetView>
  </sheetViews>
  <sheetFormatPr defaultColWidth="13.28515625" defaultRowHeight="12.75" x14ac:dyDescent="0.2"/>
  <cols>
    <col min="1" max="1" width="50.7109375" style="33" customWidth="1"/>
    <col min="2" max="2" width="8.5703125" style="33" customWidth="1"/>
    <col min="3" max="5" width="22.85546875" style="33" customWidth="1"/>
    <col min="6" max="9" width="22.85546875" style="48" customWidth="1"/>
    <col min="10" max="11" width="22.85546875" style="33" customWidth="1"/>
    <col min="12" max="12" width="21.140625" style="33" customWidth="1"/>
    <col min="13" max="16384" width="13.28515625" style="33"/>
  </cols>
  <sheetData>
    <row r="1" spans="1:12" s="31" customFormat="1" ht="15" customHeight="1" x14ac:dyDescent="0.25">
      <c r="A1" s="449" t="s">
        <v>854</v>
      </c>
      <c r="B1" s="449"/>
      <c r="C1" s="449"/>
      <c r="D1" s="449"/>
      <c r="E1" s="449"/>
      <c r="F1" s="449"/>
      <c r="G1" s="449"/>
      <c r="H1" s="449"/>
      <c r="I1" s="449"/>
      <c r="J1" s="449"/>
      <c r="K1" s="449"/>
      <c r="L1" s="449"/>
    </row>
    <row r="2" spans="1:12" s="31" customFormat="1" ht="30" customHeight="1" x14ac:dyDescent="0.25">
      <c r="A2" s="449"/>
      <c r="B2" s="449"/>
      <c r="C2" s="449"/>
      <c r="D2" s="449"/>
      <c r="E2" s="449"/>
      <c r="F2" s="449"/>
      <c r="G2" s="449"/>
      <c r="H2" s="449"/>
      <c r="I2" s="449"/>
      <c r="J2" s="449"/>
      <c r="K2" s="449"/>
      <c r="L2" s="449"/>
    </row>
    <row r="3" spans="1:12" ht="22.5" customHeight="1" x14ac:dyDescent="0.2">
      <c r="A3" s="459" t="s">
        <v>17</v>
      </c>
      <c r="B3" s="460" t="s">
        <v>19</v>
      </c>
      <c r="C3" s="452" t="s">
        <v>393</v>
      </c>
      <c r="D3" s="452"/>
      <c r="E3" s="452"/>
      <c r="F3" s="452"/>
      <c r="G3" s="450" t="s">
        <v>394</v>
      </c>
      <c r="H3" s="450"/>
      <c r="I3" s="450"/>
      <c r="J3" s="450" t="s">
        <v>101</v>
      </c>
      <c r="K3" s="450" t="s">
        <v>102</v>
      </c>
      <c r="L3" s="450" t="s">
        <v>391</v>
      </c>
    </row>
    <row r="4" spans="1:12" ht="12.75" customHeight="1" x14ac:dyDescent="0.2">
      <c r="A4" s="459"/>
      <c r="B4" s="459"/>
      <c r="C4" s="453" t="s">
        <v>96</v>
      </c>
      <c r="D4" s="455" t="s">
        <v>97</v>
      </c>
      <c r="E4" s="450" t="s">
        <v>75</v>
      </c>
      <c r="F4" s="450"/>
      <c r="G4" s="450" t="s">
        <v>392</v>
      </c>
      <c r="H4" s="456" t="s">
        <v>395</v>
      </c>
      <c r="I4" s="456" t="s">
        <v>99</v>
      </c>
      <c r="J4" s="450"/>
      <c r="K4" s="450"/>
      <c r="L4" s="450"/>
    </row>
    <row r="5" spans="1:12" ht="12.75" customHeight="1" x14ac:dyDescent="0.2">
      <c r="A5" s="459"/>
      <c r="B5" s="459"/>
      <c r="C5" s="454"/>
      <c r="D5" s="454"/>
      <c r="E5" s="455" t="s">
        <v>98</v>
      </c>
      <c r="F5" s="456" t="s">
        <v>99</v>
      </c>
      <c r="G5" s="450"/>
      <c r="H5" s="456"/>
      <c r="I5" s="456"/>
      <c r="J5" s="450"/>
      <c r="K5" s="450"/>
      <c r="L5" s="450"/>
    </row>
    <row r="6" spans="1:12" x14ac:dyDescent="0.2">
      <c r="A6" s="459"/>
      <c r="B6" s="459"/>
      <c r="C6" s="454"/>
      <c r="D6" s="454"/>
      <c r="E6" s="457"/>
      <c r="F6" s="456"/>
      <c r="G6" s="450"/>
      <c r="H6" s="456"/>
      <c r="I6" s="456"/>
      <c r="J6" s="450"/>
      <c r="K6" s="450"/>
      <c r="L6" s="450"/>
    </row>
    <row r="7" spans="1:12" ht="82.5" customHeight="1" x14ac:dyDescent="0.2">
      <c r="A7" s="459"/>
      <c r="B7" s="459"/>
      <c r="C7" s="454"/>
      <c r="D7" s="454"/>
      <c r="E7" s="457"/>
      <c r="F7" s="456"/>
      <c r="G7" s="450"/>
      <c r="H7" s="456"/>
      <c r="I7" s="456"/>
      <c r="J7" s="450"/>
      <c r="K7" s="451"/>
      <c r="L7" s="450"/>
    </row>
    <row r="8" spans="1:12" x14ac:dyDescent="0.2">
      <c r="A8" s="47">
        <v>1</v>
      </c>
      <c r="B8" s="156">
        <v>2</v>
      </c>
      <c r="C8" s="47">
        <v>3</v>
      </c>
      <c r="D8" s="47">
        <v>4</v>
      </c>
      <c r="E8" s="47">
        <v>5</v>
      </c>
      <c r="F8" s="47">
        <v>6</v>
      </c>
      <c r="G8" s="211">
        <v>7</v>
      </c>
      <c r="H8" s="211">
        <v>8</v>
      </c>
      <c r="I8" s="211">
        <v>9</v>
      </c>
      <c r="J8" s="47">
        <v>10</v>
      </c>
      <c r="K8" s="47">
        <v>11</v>
      </c>
      <c r="L8" s="47">
        <v>12</v>
      </c>
    </row>
    <row r="9" spans="1:12" s="222" customFormat="1" ht="54" customHeight="1" x14ac:dyDescent="0.2">
      <c r="A9" s="220"/>
      <c r="B9" s="221" t="s">
        <v>109</v>
      </c>
      <c r="C9" s="213">
        <f>G9*L9</f>
        <v>0</v>
      </c>
      <c r="D9" s="214">
        <f>E9+F9</f>
        <v>0</v>
      </c>
      <c r="E9" s="214">
        <f>H9*L9</f>
        <v>0</v>
      </c>
      <c r="F9" s="215">
        <f>I9*L9</f>
        <v>0</v>
      </c>
      <c r="G9" s="216"/>
      <c r="H9" s="215">
        <v>0</v>
      </c>
      <c r="I9" s="215">
        <v>0</v>
      </c>
      <c r="J9" s="217"/>
      <c r="K9" s="217"/>
      <c r="L9" s="218">
        <f>IF((J9+K9)=0,0,J9/(J9+K9))</f>
        <v>0</v>
      </c>
    </row>
    <row r="10" spans="1:12" s="222" customFormat="1" ht="24.75" customHeight="1" x14ac:dyDescent="0.2">
      <c r="A10" s="212" t="s">
        <v>100</v>
      </c>
      <c r="B10" s="223">
        <v>900000</v>
      </c>
      <c r="C10" s="214">
        <f>C9</f>
        <v>0</v>
      </c>
      <c r="D10" s="214">
        <f t="shared" ref="D10:K10" si="0">D9</f>
        <v>0</v>
      </c>
      <c r="E10" s="214">
        <f t="shared" si="0"/>
        <v>0</v>
      </c>
      <c r="F10" s="214">
        <f t="shared" si="0"/>
        <v>0</v>
      </c>
      <c r="G10" s="214">
        <f t="shared" si="0"/>
        <v>0</v>
      </c>
      <c r="H10" s="214">
        <f t="shared" si="0"/>
        <v>0</v>
      </c>
      <c r="I10" s="214">
        <f t="shared" si="0"/>
        <v>0</v>
      </c>
      <c r="J10" s="214">
        <f t="shared" si="0"/>
        <v>0</v>
      </c>
      <c r="K10" s="214">
        <f t="shared" si="0"/>
        <v>0</v>
      </c>
      <c r="L10" s="297" t="s">
        <v>396</v>
      </c>
    </row>
    <row r="12" spans="1:12" ht="36" customHeight="1" x14ac:dyDescent="0.2">
      <c r="A12" s="458"/>
      <c r="B12" s="461"/>
      <c r="C12" s="461"/>
      <c r="D12" s="461"/>
      <c r="E12" s="461"/>
      <c r="F12" s="461"/>
      <c r="G12" s="461"/>
      <c r="H12" s="461"/>
      <c r="I12" s="461"/>
      <c r="J12" s="461"/>
      <c r="K12" s="461"/>
      <c r="L12" s="461"/>
    </row>
  </sheetData>
  <sheetProtection password="C621" sheet="1" objects="1" scenarios="1"/>
  <mergeCells count="17">
    <mergeCell ref="A12:L12"/>
    <mergeCell ref="A1:L2"/>
    <mergeCell ref="C3:F3"/>
    <mergeCell ref="A3:A7"/>
    <mergeCell ref="B3:B7"/>
    <mergeCell ref="G3:I3"/>
    <mergeCell ref="G4:G7"/>
    <mergeCell ref="H4:H7"/>
    <mergeCell ref="I4:I7"/>
    <mergeCell ref="J3:J7"/>
    <mergeCell ref="K3:K7"/>
    <mergeCell ref="L3:L7"/>
    <mergeCell ref="C4:C7"/>
    <mergeCell ref="D4:D7"/>
    <mergeCell ref="E4:F4"/>
    <mergeCell ref="E5:E7"/>
    <mergeCell ref="F5:F7"/>
  </mergeCells>
  <pageMargins left="0.39370078740157483" right="0.39370078740157483" top="0.39370078740157483" bottom="4.3307086614173231" header="0.31496062992125984" footer="0.51181102362204722"/>
  <pageSetup paperSize="9" scale="48" firstPageNumber="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
  <sheetViews>
    <sheetView showGridLines="0" view="pageBreakPreview" zoomScale="80" zoomScaleNormal="75" zoomScaleSheetLayoutView="80" workbookViewId="0">
      <selection activeCell="C3" sqref="C3:F3"/>
    </sheetView>
  </sheetViews>
  <sheetFormatPr defaultColWidth="13.28515625" defaultRowHeight="12.75" x14ac:dyDescent="0.2"/>
  <cols>
    <col min="1" max="1" width="50.7109375" style="33" customWidth="1"/>
    <col min="2" max="2" width="8.28515625" style="33" customWidth="1"/>
    <col min="3" max="5" width="22.85546875" style="33" customWidth="1"/>
    <col min="6" max="9" width="22.85546875" style="48" customWidth="1"/>
    <col min="10" max="11" width="22.85546875" style="33" customWidth="1"/>
    <col min="12" max="12" width="21.140625" style="33" customWidth="1"/>
    <col min="13" max="16384" width="13.28515625" style="33"/>
  </cols>
  <sheetData>
    <row r="1" spans="1:12" s="31" customFormat="1" ht="15" customHeight="1" x14ac:dyDescent="0.25">
      <c r="A1" s="449" t="s">
        <v>853</v>
      </c>
      <c r="B1" s="449"/>
      <c r="C1" s="449"/>
      <c r="D1" s="449"/>
      <c r="E1" s="449"/>
      <c r="F1" s="449"/>
      <c r="G1" s="449"/>
      <c r="H1" s="449"/>
      <c r="I1" s="449"/>
      <c r="J1" s="449"/>
      <c r="K1" s="449"/>
      <c r="L1" s="449"/>
    </row>
    <row r="2" spans="1:12" s="31" customFormat="1" ht="30" customHeight="1" x14ac:dyDescent="0.25">
      <c r="A2" s="449"/>
      <c r="B2" s="449"/>
      <c r="C2" s="449"/>
      <c r="D2" s="449"/>
      <c r="E2" s="449"/>
      <c r="F2" s="449"/>
      <c r="G2" s="449"/>
      <c r="H2" s="449"/>
      <c r="I2" s="449"/>
      <c r="J2" s="449"/>
      <c r="K2" s="449"/>
      <c r="L2" s="449"/>
    </row>
    <row r="3" spans="1:12" ht="22.5" customHeight="1" x14ac:dyDescent="0.2">
      <c r="A3" s="459" t="s">
        <v>17</v>
      </c>
      <c r="B3" s="460" t="s">
        <v>19</v>
      </c>
      <c r="C3" s="452" t="s">
        <v>393</v>
      </c>
      <c r="D3" s="452"/>
      <c r="E3" s="452"/>
      <c r="F3" s="452"/>
      <c r="G3" s="450" t="s">
        <v>394</v>
      </c>
      <c r="H3" s="450"/>
      <c r="I3" s="450"/>
      <c r="J3" s="450" t="s">
        <v>101</v>
      </c>
      <c r="K3" s="450" t="s">
        <v>102</v>
      </c>
      <c r="L3" s="450" t="s">
        <v>391</v>
      </c>
    </row>
    <row r="4" spans="1:12" ht="12.75" customHeight="1" x14ac:dyDescent="0.2">
      <c r="A4" s="459"/>
      <c r="B4" s="459"/>
      <c r="C4" s="453" t="s">
        <v>96</v>
      </c>
      <c r="D4" s="455" t="s">
        <v>97</v>
      </c>
      <c r="E4" s="450" t="s">
        <v>75</v>
      </c>
      <c r="F4" s="450"/>
      <c r="G4" s="450" t="s">
        <v>392</v>
      </c>
      <c r="H4" s="456" t="s">
        <v>395</v>
      </c>
      <c r="I4" s="456" t="s">
        <v>99</v>
      </c>
      <c r="J4" s="450"/>
      <c r="K4" s="450"/>
      <c r="L4" s="450"/>
    </row>
    <row r="5" spans="1:12" ht="12.75" customHeight="1" x14ac:dyDescent="0.2">
      <c r="A5" s="459"/>
      <c r="B5" s="459"/>
      <c r="C5" s="454"/>
      <c r="D5" s="454"/>
      <c r="E5" s="455" t="s">
        <v>98</v>
      </c>
      <c r="F5" s="456" t="s">
        <v>99</v>
      </c>
      <c r="G5" s="450"/>
      <c r="H5" s="456"/>
      <c r="I5" s="456"/>
      <c r="J5" s="450"/>
      <c r="K5" s="450"/>
      <c r="L5" s="450"/>
    </row>
    <row r="6" spans="1:12" x14ac:dyDescent="0.2">
      <c r="A6" s="459"/>
      <c r="B6" s="459"/>
      <c r="C6" s="454"/>
      <c r="D6" s="454"/>
      <c r="E6" s="457"/>
      <c r="F6" s="456"/>
      <c r="G6" s="450"/>
      <c r="H6" s="456"/>
      <c r="I6" s="456"/>
      <c r="J6" s="450"/>
      <c r="K6" s="450"/>
      <c r="L6" s="450"/>
    </row>
    <row r="7" spans="1:12" ht="82.5" customHeight="1" x14ac:dyDescent="0.2">
      <c r="A7" s="459"/>
      <c r="B7" s="459"/>
      <c r="C7" s="454"/>
      <c r="D7" s="454"/>
      <c r="E7" s="457"/>
      <c r="F7" s="456"/>
      <c r="G7" s="450"/>
      <c r="H7" s="456"/>
      <c r="I7" s="456"/>
      <c r="J7" s="450"/>
      <c r="K7" s="451"/>
      <c r="L7" s="450"/>
    </row>
    <row r="8" spans="1:12" x14ac:dyDescent="0.2">
      <c r="A8" s="47">
        <v>1</v>
      </c>
      <c r="B8" s="156">
        <v>2</v>
      </c>
      <c r="C8" s="47">
        <v>3</v>
      </c>
      <c r="D8" s="47">
        <v>4</v>
      </c>
      <c r="E8" s="47">
        <v>5</v>
      </c>
      <c r="F8" s="47">
        <v>6</v>
      </c>
      <c r="G8" s="211">
        <v>7</v>
      </c>
      <c r="H8" s="211">
        <v>8</v>
      </c>
      <c r="I8" s="211">
        <v>9</v>
      </c>
      <c r="J8" s="47">
        <v>10</v>
      </c>
      <c r="K8" s="47">
        <v>11</v>
      </c>
      <c r="L8" s="47">
        <v>12</v>
      </c>
    </row>
    <row r="9" spans="1:12" s="222" customFormat="1" ht="54" customHeight="1" x14ac:dyDescent="0.2">
      <c r="A9" s="220"/>
      <c r="B9" s="221" t="s">
        <v>109</v>
      </c>
      <c r="C9" s="295">
        <f>G9*L9</f>
        <v>0</v>
      </c>
      <c r="D9" s="295">
        <f>E9+F9</f>
        <v>0</v>
      </c>
      <c r="E9" s="295">
        <f>H9*L9</f>
        <v>0</v>
      </c>
      <c r="F9" s="290">
        <f>I9*L9</f>
        <v>0</v>
      </c>
      <c r="G9" s="216"/>
      <c r="H9" s="290">
        <v>0</v>
      </c>
      <c r="I9" s="290">
        <v>0</v>
      </c>
      <c r="J9" s="217"/>
      <c r="K9" s="217"/>
      <c r="L9" s="296">
        <f>IF((J9+K9)=0,0,J9/(J9+K9))</f>
        <v>0</v>
      </c>
    </row>
    <row r="10" spans="1:12" s="222" customFormat="1" ht="24.75" customHeight="1" x14ac:dyDescent="0.2">
      <c r="A10" s="212" t="s">
        <v>100</v>
      </c>
      <c r="B10" s="223">
        <v>900000</v>
      </c>
      <c r="C10" s="295">
        <f>C9</f>
        <v>0</v>
      </c>
      <c r="D10" s="295">
        <f t="shared" ref="D10:K10" si="0">D9</f>
        <v>0</v>
      </c>
      <c r="E10" s="295">
        <f t="shared" si="0"/>
        <v>0</v>
      </c>
      <c r="F10" s="295">
        <f t="shared" si="0"/>
        <v>0</v>
      </c>
      <c r="G10" s="295">
        <f>G9</f>
        <v>0</v>
      </c>
      <c r="H10" s="295">
        <f t="shared" si="0"/>
        <v>0</v>
      </c>
      <c r="I10" s="295">
        <f t="shared" si="0"/>
        <v>0</v>
      </c>
      <c r="J10" s="295">
        <f t="shared" si="0"/>
        <v>0</v>
      </c>
      <c r="K10" s="295">
        <f t="shared" si="0"/>
        <v>0</v>
      </c>
      <c r="L10" s="219" t="s">
        <v>396</v>
      </c>
    </row>
    <row r="12" spans="1:12" ht="31.5" customHeight="1" x14ac:dyDescent="0.2">
      <c r="A12" s="462"/>
      <c r="B12" s="462"/>
      <c r="C12" s="462"/>
      <c r="D12" s="462"/>
      <c r="E12" s="462"/>
      <c r="F12" s="462"/>
      <c r="G12" s="462"/>
      <c r="H12" s="462"/>
      <c r="I12" s="462"/>
      <c r="J12" s="462"/>
      <c r="K12" s="462"/>
      <c r="L12" s="462"/>
    </row>
  </sheetData>
  <sheetProtection password="C621" sheet="1" objects="1" scenarios="1"/>
  <mergeCells count="17">
    <mergeCell ref="A12:L12"/>
    <mergeCell ref="A1:L2"/>
    <mergeCell ref="A3:A7"/>
    <mergeCell ref="B3:B7"/>
    <mergeCell ref="C3:F3"/>
    <mergeCell ref="J3:J7"/>
    <mergeCell ref="K3:K7"/>
    <mergeCell ref="L3:L7"/>
    <mergeCell ref="C4:C7"/>
    <mergeCell ref="D4:D7"/>
    <mergeCell ref="E4:F4"/>
    <mergeCell ref="E5:E7"/>
    <mergeCell ref="F5:F7"/>
    <mergeCell ref="G3:I3"/>
    <mergeCell ref="G4:G7"/>
    <mergeCell ref="H4:H7"/>
    <mergeCell ref="I4:I7"/>
  </mergeCells>
  <pageMargins left="0.59027777777777779" right="0.59027777777777779" top="0.59097222222222223" bottom="0.59027777777777779" header="0.31527777777777777" footer="0.51180555555555551"/>
  <pageSetup paperSize="8" scale="44" firstPageNumber="0" fitToHeight="0" orientation="landscape" r:id="rId1"/>
  <headerFooter alignWithMargins="0">
    <oddHeader>&amp;RФорма по ОКУД 0505197 с.&amp;P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
  <sheetViews>
    <sheetView view="pageBreakPreview" zoomScale="80" zoomScaleNormal="80" zoomScaleSheetLayoutView="80" workbookViewId="0">
      <selection activeCell="G8" sqref="G8:H23"/>
    </sheetView>
  </sheetViews>
  <sheetFormatPr defaultRowHeight="15.75" x14ac:dyDescent="0.25"/>
  <cols>
    <col min="1" max="1" width="3.7109375" style="317" customWidth="1"/>
    <col min="2" max="2" width="3.42578125" style="317" customWidth="1"/>
    <col min="3" max="3" width="26.7109375" style="317" customWidth="1"/>
    <col min="4" max="4" width="127.42578125" style="317" customWidth="1"/>
    <col min="5" max="5" width="18.28515625" style="317" customWidth="1"/>
    <col min="6" max="8" width="21.7109375" style="317" customWidth="1"/>
    <col min="9" max="255" width="9.140625" style="317"/>
    <col min="256" max="256" width="3.7109375" style="317" customWidth="1"/>
    <col min="257" max="257" width="3.42578125" style="317" customWidth="1"/>
    <col min="258" max="258" width="32.28515625" style="317" customWidth="1"/>
    <col min="259" max="259" width="98.140625" style="317" customWidth="1"/>
    <col min="260" max="260" width="18.28515625" style="317" customWidth="1"/>
    <col min="261" max="264" width="27.140625" style="317" customWidth="1"/>
    <col min="265" max="511" width="9.140625" style="317"/>
    <col min="512" max="512" width="3.7109375" style="317" customWidth="1"/>
    <col min="513" max="513" width="3.42578125" style="317" customWidth="1"/>
    <col min="514" max="514" width="32.28515625" style="317" customWidth="1"/>
    <col min="515" max="515" width="98.140625" style="317" customWidth="1"/>
    <col min="516" max="516" width="18.28515625" style="317" customWidth="1"/>
    <col min="517" max="520" width="27.140625" style="317" customWidth="1"/>
    <col min="521" max="767" width="9.140625" style="317"/>
    <col min="768" max="768" width="3.7109375" style="317" customWidth="1"/>
    <col min="769" max="769" width="3.42578125" style="317" customWidth="1"/>
    <col min="770" max="770" width="32.28515625" style="317" customWidth="1"/>
    <col min="771" max="771" width="98.140625" style="317" customWidth="1"/>
    <col min="772" max="772" width="18.28515625" style="317" customWidth="1"/>
    <col min="773" max="776" width="27.140625" style="317" customWidth="1"/>
    <col min="777" max="1023" width="9.140625" style="317"/>
    <col min="1024" max="1024" width="3.7109375" style="317" customWidth="1"/>
    <col min="1025" max="1025" width="3.42578125" style="317" customWidth="1"/>
    <col min="1026" max="1026" width="32.28515625" style="317" customWidth="1"/>
    <col min="1027" max="1027" width="98.140625" style="317" customWidth="1"/>
    <col min="1028" max="1028" width="18.28515625" style="317" customWidth="1"/>
    <col min="1029" max="1032" width="27.140625" style="317" customWidth="1"/>
    <col min="1033" max="1279" width="9.140625" style="317"/>
    <col min="1280" max="1280" width="3.7109375" style="317" customWidth="1"/>
    <col min="1281" max="1281" width="3.42578125" style="317" customWidth="1"/>
    <col min="1282" max="1282" width="32.28515625" style="317" customWidth="1"/>
    <col min="1283" max="1283" width="98.140625" style="317" customWidth="1"/>
    <col min="1284" max="1284" width="18.28515625" style="317" customWidth="1"/>
    <col min="1285" max="1288" width="27.140625" style="317" customWidth="1"/>
    <col min="1289" max="1535" width="9.140625" style="317"/>
    <col min="1536" max="1536" width="3.7109375" style="317" customWidth="1"/>
    <col min="1537" max="1537" width="3.42578125" style="317" customWidth="1"/>
    <col min="1538" max="1538" width="32.28515625" style="317" customWidth="1"/>
    <col min="1539" max="1539" width="98.140625" style="317" customWidth="1"/>
    <col min="1540" max="1540" width="18.28515625" style="317" customWidth="1"/>
    <col min="1541" max="1544" width="27.140625" style="317" customWidth="1"/>
    <col min="1545" max="1791" width="9.140625" style="317"/>
    <col min="1792" max="1792" width="3.7109375" style="317" customWidth="1"/>
    <col min="1793" max="1793" width="3.42578125" style="317" customWidth="1"/>
    <col min="1794" max="1794" width="32.28515625" style="317" customWidth="1"/>
    <col min="1795" max="1795" width="98.140625" style="317" customWidth="1"/>
    <col min="1796" max="1796" width="18.28515625" style="317" customWidth="1"/>
    <col min="1797" max="1800" width="27.140625" style="317" customWidth="1"/>
    <col min="1801" max="2047" width="9.140625" style="317"/>
    <col min="2048" max="2048" width="3.7109375" style="317" customWidth="1"/>
    <col min="2049" max="2049" width="3.42578125" style="317" customWidth="1"/>
    <col min="2050" max="2050" width="32.28515625" style="317" customWidth="1"/>
    <col min="2051" max="2051" width="98.140625" style="317" customWidth="1"/>
    <col min="2052" max="2052" width="18.28515625" style="317" customWidth="1"/>
    <col min="2053" max="2056" width="27.140625" style="317" customWidth="1"/>
    <col min="2057" max="2303" width="9.140625" style="317"/>
    <col min="2304" max="2304" width="3.7109375" style="317" customWidth="1"/>
    <col min="2305" max="2305" width="3.42578125" style="317" customWidth="1"/>
    <col min="2306" max="2306" width="32.28515625" style="317" customWidth="1"/>
    <col min="2307" max="2307" width="98.140625" style="317" customWidth="1"/>
    <col min="2308" max="2308" width="18.28515625" style="317" customWidth="1"/>
    <col min="2309" max="2312" width="27.140625" style="317" customWidth="1"/>
    <col min="2313" max="2559" width="9.140625" style="317"/>
    <col min="2560" max="2560" width="3.7109375" style="317" customWidth="1"/>
    <col min="2561" max="2561" width="3.42578125" style="317" customWidth="1"/>
    <col min="2562" max="2562" width="32.28515625" style="317" customWidth="1"/>
    <col min="2563" max="2563" width="98.140625" style="317" customWidth="1"/>
    <col min="2564" max="2564" width="18.28515625" style="317" customWidth="1"/>
    <col min="2565" max="2568" width="27.140625" style="317" customWidth="1"/>
    <col min="2569" max="2815" width="9.140625" style="317"/>
    <col min="2816" max="2816" width="3.7109375" style="317" customWidth="1"/>
    <col min="2817" max="2817" width="3.42578125" style="317" customWidth="1"/>
    <col min="2818" max="2818" width="32.28515625" style="317" customWidth="1"/>
    <col min="2819" max="2819" width="98.140625" style="317" customWidth="1"/>
    <col min="2820" max="2820" width="18.28515625" style="317" customWidth="1"/>
    <col min="2821" max="2824" width="27.140625" style="317" customWidth="1"/>
    <col min="2825" max="3071" width="9.140625" style="317"/>
    <col min="3072" max="3072" width="3.7109375" style="317" customWidth="1"/>
    <col min="3073" max="3073" width="3.42578125" style="317" customWidth="1"/>
    <col min="3074" max="3074" width="32.28515625" style="317" customWidth="1"/>
    <col min="3075" max="3075" width="98.140625" style="317" customWidth="1"/>
    <col min="3076" max="3076" width="18.28515625" style="317" customWidth="1"/>
    <col min="3077" max="3080" width="27.140625" style="317" customWidth="1"/>
    <col min="3081" max="3327" width="9.140625" style="317"/>
    <col min="3328" max="3328" width="3.7109375" style="317" customWidth="1"/>
    <col min="3329" max="3329" width="3.42578125" style="317" customWidth="1"/>
    <col min="3330" max="3330" width="32.28515625" style="317" customWidth="1"/>
    <col min="3331" max="3331" width="98.140625" style="317" customWidth="1"/>
    <col min="3332" max="3332" width="18.28515625" style="317" customWidth="1"/>
    <col min="3333" max="3336" width="27.140625" style="317" customWidth="1"/>
    <col min="3337" max="3583" width="9.140625" style="317"/>
    <col min="3584" max="3584" width="3.7109375" style="317" customWidth="1"/>
    <col min="3585" max="3585" width="3.42578125" style="317" customWidth="1"/>
    <col min="3586" max="3586" width="32.28515625" style="317" customWidth="1"/>
    <col min="3587" max="3587" width="98.140625" style="317" customWidth="1"/>
    <col min="3588" max="3588" width="18.28515625" style="317" customWidth="1"/>
    <col min="3589" max="3592" width="27.140625" style="317" customWidth="1"/>
    <col min="3593" max="3839" width="9.140625" style="317"/>
    <col min="3840" max="3840" width="3.7109375" style="317" customWidth="1"/>
    <col min="3841" max="3841" width="3.42578125" style="317" customWidth="1"/>
    <col min="3842" max="3842" width="32.28515625" style="317" customWidth="1"/>
    <col min="3843" max="3843" width="98.140625" style="317" customWidth="1"/>
    <col min="3844" max="3844" width="18.28515625" style="317" customWidth="1"/>
    <col min="3845" max="3848" width="27.140625" style="317" customWidth="1"/>
    <col min="3849" max="4095" width="9.140625" style="317"/>
    <col min="4096" max="4096" width="3.7109375" style="317" customWidth="1"/>
    <col min="4097" max="4097" width="3.42578125" style="317" customWidth="1"/>
    <col min="4098" max="4098" width="32.28515625" style="317" customWidth="1"/>
    <col min="4099" max="4099" width="98.140625" style="317" customWidth="1"/>
    <col min="4100" max="4100" width="18.28515625" style="317" customWidth="1"/>
    <col min="4101" max="4104" width="27.140625" style="317" customWidth="1"/>
    <col min="4105" max="4351" width="9.140625" style="317"/>
    <col min="4352" max="4352" width="3.7109375" style="317" customWidth="1"/>
    <col min="4353" max="4353" width="3.42578125" style="317" customWidth="1"/>
    <col min="4354" max="4354" width="32.28515625" style="317" customWidth="1"/>
    <col min="4355" max="4355" width="98.140625" style="317" customWidth="1"/>
    <col min="4356" max="4356" width="18.28515625" style="317" customWidth="1"/>
    <col min="4357" max="4360" width="27.140625" style="317" customWidth="1"/>
    <col min="4361" max="4607" width="9.140625" style="317"/>
    <col min="4608" max="4608" width="3.7109375" style="317" customWidth="1"/>
    <col min="4609" max="4609" width="3.42578125" style="317" customWidth="1"/>
    <col min="4610" max="4610" width="32.28515625" style="317" customWidth="1"/>
    <col min="4611" max="4611" width="98.140625" style="317" customWidth="1"/>
    <col min="4612" max="4612" width="18.28515625" style="317" customWidth="1"/>
    <col min="4613" max="4616" width="27.140625" style="317" customWidth="1"/>
    <col min="4617" max="4863" width="9.140625" style="317"/>
    <col min="4864" max="4864" width="3.7109375" style="317" customWidth="1"/>
    <col min="4865" max="4865" width="3.42578125" style="317" customWidth="1"/>
    <col min="4866" max="4866" width="32.28515625" style="317" customWidth="1"/>
    <col min="4867" max="4867" width="98.140625" style="317" customWidth="1"/>
    <col min="4868" max="4868" width="18.28515625" style="317" customWidth="1"/>
    <col min="4869" max="4872" width="27.140625" style="317" customWidth="1"/>
    <col min="4873" max="5119" width="9.140625" style="317"/>
    <col min="5120" max="5120" width="3.7109375" style="317" customWidth="1"/>
    <col min="5121" max="5121" width="3.42578125" style="317" customWidth="1"/>
    <col min="5122" max="5122" width="32.28515625" style="317" customWidth="1"/>
    <col min="5123" max="5123" width="98.140625" style="317" customWidth="1"/>
    <col min="5124" max="5124" width="18.28515625" style="317" customWidth="1"/>
    <col min="5125" max="5128" width="27.140625" style="317" customWidth="1"/>
    <col min="5129" max="5375" width="9.140625" style="317"/>
    <col min="5376" max="5376" width="3.7109375" style="317" customWidth="1"/>
    <col min="5377" max="5377" width="3.42578125" style="317" customWidth="1"/>
    <col min="5378" max="5378" width="32.28515625" style="317" customWidth="1"/>
    <col min="5379" max="5379" width="98.140625" style="317" customWidth="1"/>
    <col min="5380" max="5380" width="18.28515625" style="317" customWidth="1"/>
    <col min="5381" max="5384" width="27.140625" style="317" customWidth="1"/>
    <col min="5385" max="5631" width="9.140625" style="317"/>
    <col min="5632" max="5632" width="3.7109375" style="317" customWidth="1"/>
    <col min="5633" max="5633" width="3.42578125" style="317" customWidth="1"/>
    <col min="5634" max="5634" width="32.28515625" style="317" customWidth="1"/>
    <col min="5635" max="5635" width="98.140625" style="317" customWidth="1"/>
    <col min="5636" max="5636" width="18.28515625" style="317" customWidth="1"/>
    <col min="5637" max="5640" width="27.140625" style="317" customWidth="1"/>
    <col min="5641" max="5887" width="9.140625" style="317"/>
    <col min="5888" max="5888" width="3.7109375" style="317" customWidth="1"/>
    <col min="5889" max="5889" width="3.42578125" style="317" customWidth="1"/>
    <col min="5890" max="5890" width="32.28515625" style="317" customWidth="1"/>
    <col min="5891" max="5891" width="98.140625" style="317" customWidth="1"/>
    <col min="5892" max="5892" width="18.28515625" style="317" customWidth="1"/>
    <col min="5893" max="5896" width="27.140625" style="317" customWidth="1"/>
    <col min="5897" max="6143" width="9.140625" style="317"/>
    <col min="6144" max="6144" width="3.7109375" style="317" customWidth="1"/>
    <col min="6145" max="6145" width="3.42578125" style="317" customWidth="1"/>
    <col min="6146" max="6146" width="32.28515625" style="317" customWidth="1"/>
    <col min="6147" max="6147" width="98.140625" style="317" customWidth="1"/>
    <col min="6148" max="6148" width="18.28515625" style="317" customWidth="1"/>
    <col min="6149" max="6152" width="27.140625" style="317" customWidth="1"/>
    <col min="6153" max="6399" width="9.140625" style="317"/>
    <col min="6400" max="6400" width="3.7109375" style="317" customWidth="1"/>
    <col min="6401" max="6401" width="3.42578125" style="317" customWidth="1"/>
    <col min="6402" max="6402" width="32.28515625" style="317" customWidth="1"/>
    <col min="6403" max="6403" width="98.140625" style="317" customWidth="1"/>
    <col min="6404" max="6404" width="18.28515625" style="317" customWidth="1"/>
    <col min="6405" max="6408" width="27.140625" style="317" customWidth="1"/>
    <col min="6409" max="6655" width="9.140625" style="317"/>
    <col min="6656" max="6656" width="3.7109375" style="317" customWidth="1"/>
    <col min="6657" max="6657" width="3.42578125" style="317" customWidth="1"/>
    <col min="6658" max="6658" width="32.28515625" style="317" customWidth="1"/>
    <col min="6659" max="6659" width="98.140625" style="317" customWidth="1"/>
    <col min="6660" max="6660" width="18.28515625" style="317" customWidth="1"/>
    <col min="6661" max="6664" width="27.140625" style="317" customWidth="1"/>
    <col min="6665" max="6911" width="9.140625" style="317"/>
    <col min="6912" max="6912" width="3.7109375" style="317" customWidth="1"/>
    <col min="6913" max="6913" width="3.42578125" style="317" customWidth="1"/>
    <col min="6914" max="6914" width="32.28515625" style="317" customWidth="1"/>
    <col min="6915" max="6915" width="98.140625" style="317" customWidth="1"/>
    <col min="6916" max="6916" width="18.28515625" style="317" customWidth="1"/>
    <col min="6917" max="6920" width="27.140625" style="317" customWidth="1"/>
    <col min="6921" max="7167" width="9.140625" style="317"/>
    <col min="7168" max="7168" width="3.7109375" style="317" customWidth="1"/>
    <col min="7169" max="7169" width="3.42578125" style="317" customWidth="1"/>
    <col min="7170" max="7170" width="32.28515625" style="317" customWidth="1"/>
    <col min="7171" max="7171" width="98.140625" style="317" customWidth="1"/>
    <col min="7172" max="7172" width="18.28515625" style="317" customWidth="1"/>
    <col min="7173" max="7176" width="27.140625" style="317" customWidth="1"/>
    <col min="7177" max="7423" width="9.140625" style="317"/>
    <col min="7424" max="7424" width="3.7109375" style="317" customWidth="1"/>
    <col min="7425" max="7425" width="3.42578125" style="317" customWidth="1"/>
    <col min="7426" max="7426" width="32.28515625" style="317" customWidth="1"/>
    <col min="7427" max="7427" width="98.140625" style="317" customWidth="1"/>
    <col min="7428" max="7428" width="18.28515625" style="317" customWidth="1"/>
    <col min="7429" max="7432" width="27.140625" style="317" customWidth="1"/>
    <col min="7433" max="7679" width="9.140625" style="317"/>
    <col min="7680" max="7680" width="3.7109375" style="317" customWidth="1"/>
    <col min="7681" max="7681" width="3.42578125" style="317" customWidth="1"/>
    <col min="7682" max="7682" width="32.28515625" style="317" customWidth="1"/>
    <col min="7683" max="7683" width="98.140625" style="317" customWidth="1"/>
    <col min="7684" max="7684" width="18.28515625" style="317" customWidth="1"/>
    <col min="7685" max="7688" width="27.140625" style="317" customWidth="1"/>
    <col min="7689" max="7935" width="9.140625" style="317"/>
    <col min="7936" max="7936" width="3.7109375" style="317" customWidth="1"/>
    <col min="7937" max="7937" width="3.42578125" style="317" customWidth="1"/>
    <col min="7938" max="7938" width="32.28515625" style="317" customWidth="1"/>
    <col min="7939" max="7939" width="98.140625" style="317" customWidth="1"/>
    <col min="7940" max="7940" width="18.28515625" style="317" customWidth="1"/>
    <col min="7941" max="7944" width="27.140625" style="317" customWidth="1"/>
    <col min="7945" max="8191" width="9.140625" style="317"/>
    <col min="8192" max="8192" width="3.7109375" style="317" customWidth="1"/>
    <col min="8193" max="8193" width="3.42578125" style="317" customWidth="1"/>
    <col min="8194" max="8194" width="32.28515625" style="317" customWidth="1"/>
    <col min="8195" max="8195" width="98.140625" style="317" customWidth="1"/>
    <col min="8196" max="8196" width="18.28515625" style="317" customWidth="1"/>
    <col min="8197" max="8200" width="27.140625" style="317" customWidth="1"/>
    <col min="8201" max="8447" width="9.140625" style="317"/>
    <col min="8448" max="8448" width="3.7109375" style="317" customWidth="1"/>
    <col min="8449" max="8449" width="3.42578125" style="317" customWidth="1"/>
    <col min="8450" max="8450" width="32.28515625" style="317" customWidth="1"/>
    <col min="8451" max="8451" width="98.140625" style="317" customWidth="1"/>
    <col min="8452" max="8452" width="18.28515625" style="317" customWidth="1"/>
    <col min="8453" max="8456" width="27.140625" style="317" customWidth="1"/>
    <col min="8457" max="8703" width="9.140625" style="317"/>
    <col min="8704" max="8704" width="3.7109375" style="317" customWidth="1"/>
    <col min="8705" max="8705" width="3.42578125" style="317" customWidth="1"/>
    <col min="8706" max="8706" width="32.28515625" style="317" customWidth="1"/>
    <col min="8707" max="8707" width="98.140625" style="317" customWidth="1"/>
    <col min="8708" max="8708" width="18.28515625" style="317" customWidth="1"/>
    <col min="8709" max="8712" width="27.140625" style="317" customWidth="1"/>
    <col min="8713" max="8959" width="9.140625" style="317"/>
    <col min="8960" max="8960" width="3.7109375" style="317" customWidth="1"/>
    <col min="8961" max="8961" width="3.42578125" style="317" customWidth="1"/>
    <col min="8962" max="8962" width="32.28515625" style="317" customWidth="1"/>
    <col min="8963" max="8963" width="98.140625" style="317" customWidth="1"/>
    <col min="8964" max="8964" width="18.28515625" style="317" customWidth="1"/>
    <col min="8965" max="8968" width="27.140625" style="317" customWidth="1"/>
    <col min="8969" max="9215" width="9.140625" style="317"/>
    <col min="9216" max="9216" width="3.7109375" style="317" customWidth="1"/>
    <col min="9217" max="9217" width="3.42578125" style="317" customWidth="1"/>
    <col min="9218" max="9218" width="32.28515625" style="317" customWidth="1"/>
    <col min="9219" max="9219" width="98.140625" style="317" customWidth="1"/>
    <col min="9220" max="9220" width="18.28515625" style="317" customWidth="1"/>
    <col min="9221" max="9224" width="27.140625" style="317" customWidth="1"/>
    <col min="9225" max="9471" width="9.140625" style="317"/>
    <col min="9472" max="9472" width="3.7109375" style="317" customWidth="1"/>
    <col min="9473" max="9473" width="3.42578125" style="317" customWidth="1"/>
    <col min="9474" max="9474" width="32.28515625" style="317" customWidth="1"/>
    <col min="9475" max="9475" width="98.140625" style="317" customWidth="1"/>
    <col min="9476" max="9476" width="18.28515625" style="317" customWidth="1"/>
    <col min="9477" max="9480" width="27.140625" style="317" customWidth="1"/>
    <col min="9481" max="9727" width="9.140625" style="317"/>
    <col min="9728" max="9728" width="3.7109375" style="317" customWidth="1"/>
    <col min="9729" max="9729" width="3.42578125" style="317" customWidth="1"/>
    <col min="9730" max="9730" width="32.28515625" style="317" customWidth="1"/>
    <col min="9731" max="9731" width="98.140625" style="317" customWidth="1"/>
    <col min="9732" max="9732" width="18.28515625" style="317" customWidth="1"/>
    <col min="9733" max="9736" width="27.140625" style="317" customWidth="1"/>
    <col min="9737" max="9983" width="9.140625" style="317"/>
    <col min="9984" max="9984" width="3.7109375" style="317" customWidth="1"/>
    <col min="9985" max="9985" width="3.42578125" style="317" customWidth="1"/>
    <col min="9986" max="9986" width="32.28515625" style="317" customWidth="1"/>
    <col min="9987" max="9987" width="98.140625" style="317" customWidth="1"/>
    <col min="9988" max="9988" width="18.28515625" style="317" customWidth="1"/>
    <col min="9989" max="9992" width="27.140625" style="317" customWidth="1"/>
    <col min="9993" max="10239" width="9.140625" style="317"/>
    <col min="10240" max="10240" width="3.7109375" style="317" customWidth="1"/>
    <col min="10241" max="10241" width="3.42578125" style="317" customWidth="1"/>
    <col min="10242" max="10242" width="32.28515625" style="317" customWidth="1"/>
    <col min="10243" max="10243" width="98.140625" style="317" customWidth="1"/>
    <col min="10244" max="10244" width="18.28515625" style="317" customWidth="1"/>
    <col min="10245" max="10248" width="27.140625" style="317" customWidth="1"/>
    <col min="10249" max="10495" width="9.140625" style="317"/>
    <col min="10496" max="10496" width="3.7109375" style="317" customWidth="1"/>
    <col min="10497" max="10497" width="3.42578125" style="317" customWidth="1"/>
    <col min="10498" max="10498" width="32.28515625" style="317" customWidth="1"/>
    <col min="10499" max="10499" width="98.140625" style="317" customWidth="1"/>
    <col min="10500" max="10500" width="18.28515625" style="317" customWidth="1"/>
    <col min="10501" max="10504" width="27.140625" style="317" customWidth="1"/>
    <col min="10505" max="10751" width="9.140625" style="317"/>
    <col min="10752" max="10752" width="3.7109375" style="317" customWidth="1"/>
    <col min="10753" max="10753" width="3.42578125" style="317" customWidth="1"/>
    <col min="10754" max="10754" width="32.28515625" style="317" customWidth="1"/>
    <col min="10755" max="10755" width="98.140625" style="317" customWidth="1"/>
    <col min="10756" max="10756" width="18.28515625" style="317" customWidth="1"/>
    <col min="10757" max="10760" width="27.140625" style="317" customWidth="1"/>
    <col min="10761" max="11007" width="9.140625" style="317"/>
    <col min="11008" max="11008" width="3.7109375" style="317" customWidth="1"/>
    <col min="11009" max="11009" width="3.42578125" style="317" customWidth="1"/>
    <col min="11010" max="11010" width="32.28515625" style="317" customWidth="1"/>
    <col min="11011" max="11011" width="98.140625" style="317" customWidth="1"/>
    <col min="11012" max="11012" width="18.28515625" style="317" customWidth="1"/>
    <col min="11013" max="11016" width="27.140625" style="317" customWidth="1"/>
    <col min="11017" max="11263" width="9.140625" style="317"/>
    <col min="11264" max="11264" width="3.7109375" style="317" customWidth="1"/>
    <col min="11265" max="11265" width="3.42578125" style="317" customWidth="1"/>
    <col min="11266" max="11266" width="32.28515625" style="317" customWidth="1"/>
    <col min="11267" max="11267" width="98.140625" style="317" customWidth="1"/>
    <col min="11268" max="11268" width="18.28515625" style="317" customWidth="1"/>
    <col min="11269" max="11272" width="27.140625" style="317" customWidth="1"/>
    <col min="11273" max="11519" width="9.140625" style="317"/>
    <col min="11520" max="11520" width="3.7109375" style="317" customWidth="1"/>
    <col min="11521" max="11521" width="3.42578125" style="317" customWidth="1"/>
    <col min="11522" max="11522" width="32.28515625" style="317" customWidth="1"/>
    <col min="11523" max="11523" width="98.140625" style="317" customWidth="1"/>
    <col min="11524" max="11524" width="18.28515625" style="317" customWidth="1"/>
    <col min="11525" max="11528" width="27.140625" style="317" customWidth="1"/>
    <col min="11529" max="11775" width="9.140625" style="317"/>
    <col min="11776" max="11776" width="3.7109375" style="317" customWidth="1"/>
    <col min="11777" max="11777" width="3.42578125" style="317" customWidth="1"/>
    <col min="11778" max="11778" width="32.28515625" style="317" customWidth="1"/>
    <col min="11779" max="11779" width="98.140625" style="317" customWidth="1"/>
    <col min="11780" max="11780" width="18.28515625" style="317" customWidth="1"/>
    <col min="11781" max="11784" width="27.140625" style="317" customWidth="1"/>
    <col min="11785" max="12031" width="9.140625" style="317"/>
    <col min="12032" max="12032" width="3.7109375" style="317" customWidth="1"/>
    <col min="12033" max="12033" width="3.42578125" style="317" customWidth="1"/>
    <col min="12034" max="12034" width="32.28515625" style="317" customWidth="1"/>
    <col min="12035" max="12035" width="98.140625" style="317" customWidth="1"/>
    <col min="12036" max="12036" width="18.28515625" style="317" customWidth="1"/>
    <col min="12037" max="12040" width="27.140625" style="317" customWidth="1"/>
    <col min="12041" max="12287" width="9.140625" style="317"/>
    <col min="12288" max="12288" width="3.7109375" style="317" customWidth="1"/>
    <col min="12289" max="12289" width="3.42578125" style="317" customWidth="1"/>
    <col min="12290" max="12290" width="32.28515625" style="317" customWidth="1"/>
    <col min="12291" max="12291" width="98.140625" style="317" customWidth="1"/>
    <col min="12292" max="12292" width="18.28515625" style="317" customWidth="1"/>
    <col min="12293" max="12296" width="27.140625" style="317" customWidth="1"/>
    <col min="12297" max="12543" width="9.140625" style="317"/>
    <col min="12544" max="12544" width="3.7109375" style="317" customWidth="1"/>
    <col min="12545" max="12545" width="3.42578125" style="317" customWidth="1"/>
    <col min="12546" max="12546" width="32.28515625" style="317" customWidth="1"/>
    <col min="12547" max="12547" width="98.140625" style="317" customWidth="1"/>
    <col min="12548" max="12548" width="18.28515625" style="317" customWidth="1"/>
    <col min="12549" max="12552" width="27.140625" style="317" customWidth="1"/>
    <col min="12553" max="12799" width="9.140625" style="317"/>
    <col min="12800" max="12800" width="3.7109375" style="317" customWidth="1"/>
    <col min="12801" max="12801" width="3.42578125" style="317" customWidth="1"/>
    <col min="12802" max="12802" width="32.28515625" style="317" customWidth="1"/>
    <col min="12803" max="12803" width="98.140625" style="317" customWidth="1"/>
    <col min="12804" max="12804" width="18.28515625" style="317" customWidth="1"/>
    <col min="12805" max="12808" width="27.140625" style="317" customWidth="1"/>
    <col min="12809" max="13055" width="9.140625" style="317"/>
    <col min="13056" max="13056" width="3.7109375" style="317" customWidth="1"/>
    <col min="13057" max="13057" width="3.42578125" style="317" customWidth="1"/>
    <col min="13058" max="13058" width="32.28515625" style="317" customWidth="1"/>
    <col min="13059" max="13059" width="98.140625" style="317" customWidth="1"/>
    <col min="13060" max="13060" width="18.28515625" style="317" customWidth="1"/>
    <col min="13061" max="13064" width="27.140625" style="317" customWidth="1"/>
    <col min="13065" max="13311" width="9.140625" style="317"/>
    <col min="13312" max="13312" width="3.7109375" style="317" customWidth="1"/>
    <col min="13313" max="13313" width="3.42578125" style="317" customWidth="1"/>
    <col min="13314" max="13314" width="32.28515625" style="317" customWidth="1"/>
    <col min="13315" max="13315" width="98.140625" style="317" customWidth="1"/>
    <col min="13316" max="13316" width="18.28515625" style="317" customWidth="1"/>
    <col min="13317" max="13320" width="27.140625" style="317" customWidth="1"/>
    <col min="13321" max="13567" width="9.140625" style="317"/>
    <col min="13568" max="13568" width="3.7109375" style="317" customWidth="1"/>
    <col min="13569" max="13569" width="3.42578125" style="317" customWidth="1"/>
    <col min="13570" max="13570" width="32.28515625" style="317" customWidth="1"/>
    <col min="13571" max="13571" width="98.140625" style="317" customWidth="1"/>
    <col min="13572" max="13572" width="18.28515625" style="317" customWidth="1"/>
    <col min="13573" max="13576" width="27.140625" style="317" customWidth="1"/>
    <col min="13577" max="13823" width="9.140625" style="317"/>
    <col min="13824" max="13824" width="3.7109375" style="317" customWidth="1"/>
    <col min="13825" max="13825" width="3.42578125" style="317" customWidth="1"/>
    <col min="13826" max="13826" width="32.28515625" style="317" customWidth="1"/>
    <col min="13827" max="13827" width="98.140625" style="317" customWidth="1"/>
    <col min="13828" max="13828" width="18.28515625" style="317" customWidth="1"/>
    <col min="13829" max="13832" width="27.140625" style="317" customWidth="1"/>
    <col min="13833" max="14079" width="9.140625" style="317"/>
    <col min="14080" max="14080" width="3.7109375" style="317" customWidth="1"/>
    <col min="14081" max="14081" width="3.42578125" style="317" customWidth="1"/>
    <col min="14082" max="14082" width="32.28515625" style="317" customWidth="1"/>
    <col min="14083" max="14083" width="98.140625" style="317" customWidth="1"/>
    <col min="14084" max="14084" width="18.28515625" style="317" customWidth="1"/>
    <col min="14085" max="14088" width="27.140625" style="317" customWidth="1"/>
    <col min="14089" max="14335" width="9.140625" style="317"/>
    <col min="14336" max="14336" width="3.7109375" style="317" customWidth="1"/>
    <col min="14337" max="14337" width="3.42578125" style="317" customWidth="1"/>
    <col min="14338" max="14338" width="32.28515625" style="317" customWidth="1"/>
    <col min="14339" max="14339" width="98.140625" style="317" customWidth="1"/>
    <col min="14340" max="14340" width="18.28515625" style="317" customWidth="1"/>
    <col min="14341" max="14344" width="27.140625" style="317" customWidth="1"/>
    <col min="14345" max="14591" width="9.140625" style="317"/>
    <col min="14592" max="14592" width="3.7109375" style="317" customWidth="1"/>
    <col min="14593" max="14593" width="3.42578125" style="317" customWidth="1"/>
    <col min="14594" max="14594" width="32.28515625" style="317" customWidth="1"/>
    <col min="14595" max="14595" width="98.140625" style="317" customWidth="1"/>
    <col min="14596" max="14596" width="18.28515625" style="317" customWidth="1"/>
    <col min="14597" max="14600" width="27.140625" style="317" customWidth="1"/>
    <col min="14601" max="14847" width="9.140625" style="317"/>
    <col min="14848" max="14848" width="3.7109375" style="317" customWidth="1"/>
    <col min="14849" max="14849" width="3.42578125" style="317" customWidth="1"/>
    <col min="14850" max="14850" width="32.28515625" style="317" customWidth="1"/>
    <col min="14851" max="14851" width="98.140625" style="317" customWidth="1"/>
    <col min="14852" max="14852" width="18.28515625" style="317" customWidth="1"/>
    <col min="14853" max="14856" width="27.140625" style="317" customWidth="1"/>
    <col min="14857" max="15103" width="9.140625" style="317"/>
    <col min="15104" max="15104" width="3.7109375" style="317" customWidth="1"/>
    <col min="15105" max="15105" width="3.42578125" style="317" customWidth="1"/>
    <col min="15106" max="15106" width="32.28515625" style="317" customWidth="1"/>
    <col min="15107" max="15107" width="98.140625" style="317" customWidth="1"/>
    <col min="15108" max="15108" width="18.28515625" style="317" customWidth="1"/>
    <col min="15109" max="15112" width="27.140625" style="317" customWidth="1"/>
    <col min="15113" max="15359" width="9.140625" style="317"/>
    <col min="15360" max="15360" width="3.7109375" style="317" customWidth="1"/>
    <col min="15361" max="15361" width="3.42578125" style="317" customWidth="1"/>
    <col min="15362" max="15362" width="32.28515625" style="317" customWidth="1"/>
    <col min="15363" max="15363" width="98.140625" style="317" customWidth="1"/>
    <col min="15364" max="15364" width="18.28515625" style="317" customWidth="1"/>
    <col min="15365" max="15368" width="27.140625" style="317" customWidth="1"/>
    <col min="15369" max="15615" width="9.140625" style="317"/>
    <col min="15616" max="15616" width="3.7109375" style="317" customWidth="1"/>
    <col min="15617" max="15617" width="3.42578125" style="317" customWidth="1"/>
    <col min="15618" max="15618" width="32.28515625" style="317" customWidth="1"/>
    <col min="15619" max="15619" width="98.140625" style="317" customWidth="1"/>
    <col min="15620" max="15620" width="18.28515625" style="317" customWidth="1"/>
    <col min="15621" max="15624" width="27.140625" style="317" customWidth="1"/>
    <col min="15625" max="15871" width="9.140625" style="317"/>
    <col min="15872" max="15872" width="3.7109375" style="317" customWidth="1"/>
    <col min="15873" max="15873" width="3.42578125" style="317" customWidth="1"/>
    <col min="15874" max="15874" width="32.28515625" style="317" customWidth="1"/>
    <col min="15875" max="15875" width="98.140625" style="317" customWidth="1"/>
    <col min="15876" max="15876" width="18.28515625" style="317" customWidth="1"/>
    <col min="15877" max="15880" width="27.140625" style="317" customWidth="1"/>
    <col min="15881" max="16127" width="9.140625" style="317"/>
    <col min="16128" max="16128" width="3.7109375" style="317" customWidth="1"/>
    <col min="16129" max="16129" width="3.42578125" style="317" customWidth="1"/>
    <col min="16130" max="16130" width="32.28515625" style="317" customWidth="1"/>
    <col min="16131" max="16131" width="98.140625" style="317" customWidth="1"/>
    <col min="16132" max="16132" width="18.28515625" style="317" customWidth="1"/>
    <col min="16133" max="16136" width="27.140625" style="317" customWidth="1"/>
    <col min="16137" max="16384" width="9.140625" style="317"/>
  </cols>
  <sheetData>
    <row r="1" spans="1:8" s="314" customFormat="1" ht="30" customHeight="1" x14ac:dyDescent="0.2">
      <c r="A1" s="473" t="s">
        <v>871</v>
      </c>
      <c r="B1" s="473"/>
      <c r="C1" s="473"/>
      <c r="D1" s="473"/>
      <c r="E1" s="473"/>
      <c r="F1" s="473"/>
      <c r="G1" s="473"/>
      <c r="H1" s="473"/>
    </row>
    <row r="2" spans="1:8" s="474" customFormat="1" ht="13.5" customHeight="1" x14ac:dyDescent="0.2"/>
    <row r="3" spans="1:8" s="315" customFormat="1" ht="12.75" customHeight="1" x14ac:dyDescent="0.25">
      <c r="A3" s="475" t="s">
        <v>17</v>
      </c>
      <c r="B3" s="476"/>
      <c r="C3" s="477"/>
      <c r="D3" s="481" t="s">
        <v>18</v>
      </c>
      <c r="E3" s="481" t="s">
        <v>36</v>
      </c>
      <c r="F3" s="482"/>
      <c r="G3" s="482"/>
      <c r="H3" s="482"/>
    </row>
    <row r="4" spans="1:8" x14ac:dyDescent="0.25">
      <c r="A4" s="478"/>
      <c r="B4" s="479"/>
      <c r="C4" s="480"/>
      <c r="D4" s="481"/>
      <c r="E4" s="481"/>
      <c r="F4" s="316" t="s">
        <v>339</v>
      </c>
      <c r="G4" s="316" t="s">
        <v>481</v>
      </c>
      <c r="H4" s="316" t="s">
        <v>848</v>
      </c>
    </row>
    <row r="5" spans="1:8" ht="12.75" customHeight="1" thickBot="1" x14ac:dyDescent="0.3">
      <c r="A5" s="472">
        <v>1</v>
      </c>
      <c r="B5" s="472"/>
      <c r="C5" s="472"/>
      <c r="D5" s="320" t="s">
        <v>39</v>
      </c>
      <c r="E5" s="321">
        <v>3</v>
      </c>
      <c r="F5" s="319">
        <v>4</v>
      </c>
      <c r="G5" s="318" t="s">
        <v>42</v>
      </c>
      <c r="H5" s="319">
        <v>6</v>
      </c>
    </row>
    <row r="6" spans="1:8" ht="20.25" customHeight="1" x14ac:dyDescent="0.25">
      <c r="A6" s="463" t="s">
        <v>337</v>
      </c>
      <c r="B6" s="464"/>
      <c r="C6" s="465"/>
      <c r="D6" s="322" t="s">
        <v>915</v>
      </c>
      <c r="E6" s="323" t="s">
        <v>44</v>
      </c>
      <c r="F6" s="333">
        <f>F7+F13+F15+F16+F17+F18+F19+F20+F21+F22+F23</f>
        <v>0</v>
      </c>
      <c r="G6" s="333">
        <f t="shared" ref="G6:H6" si="0">G7+G13+G15+G16+G17+G18+G19+G20+G21+G22+G23</f>
        <v>0</v>
      </c>
      <c r="H6" s="333">
        <f t="shared" si="0"/>
        <v>0</v>
      </c>
    </row>
    <row r="7" spans="1:8" ht="29.25" x14ac:dyDescent="0.25">
      <c r="A7" s="466"/>
      <c r="B7" s="467"/>
      <c r="C7" s="468"/>
      <c r="D7" s="324" t="s">
        <v>879</v>
      </c>
      <c r="E7" s="325" t="s">
        <v>46</v>
      </c>
      <c r="F7" s="333">
        <f>SUM(F8:F12)</f>
        <v>0</v>
      </c>
      <c r="G7" s="333">
        <f t="shared" ref="G7:H7" si="1">SUM(G8:G12)</f>
        <v>0</v>
      </c>
      <c r="H7" s="333">
        <f t="shared" si="1"/>
        <v>0</v>
      </c>
    </row>
    <row r="8" spans="1:8" ht="29.25" customHeight="1" x14ac:dyDescent="0.25">
      <c r="A8" s="466"/>
      <c r="B8" s="467"/>
      <c r="C8" s="468"/>
      <c r="D8" s="326" t="s">
        <v>872</v>
      </c>
      <c r="E8" s="327" t="s">
        <v>48</v>
      </c>
      <c r="F8" s="333"/>
      <c r="G8" s="333"/>
      <c r="H8" s="333"/>
    </row>
    <row r="9" spans="1:8" x14ac:dyDescent="0.25">
      <c r="A9" s="466"/>
      <c r="B9" s="467"/>
      <c r="C9" s="468"/>
      <c r="D9" s="326" t="s">
        <v>89</v>
      </c>
      <c r="E9" s="327" t="s">
        <v>50</v>
      </c>
      <c r="F9" s="333"/>
      <c r="G9" s="333"/>
      <c r="H9" s="333"/>
    </row>
    <row r="10" spans="1:8" x14ac:dyDescent="0.25">
      <c r="A10" s="466"/>
      <c r="B10" s="467"/>
      <c r="C10" s="468"/>
      <c r="D10" s="326" t="s">
        <v>90</v>
      </c>
      <c r="E10" s="327" t="s">
        <v>52</v>
      </c>
      <c r="F10" s="333"/>
      <c r="G10" s="333"/>
      <c r="H10" s="333"/>
    </row>
    <row r="11" spans="1:8" x14ac:dyDescent="0.25">
      <c r="A11" s="466"/>
      <c r="B11" s="467"/>
      <c r="C11" s="468"/>
      <c r="D11" s="326" t="s">
        <v>91</v>
      </c>
      <c r="E11" s="327" t="s">
        <v>54</v>
      </c>
      <c r="F11" s="333"/>
      <c r="G11" s="333"/>
      <c r="H11" s="333"/>
    </row>
    <row r="12" spans="1:8" x14ac:dyDescent="0.25">
      <c r="A12" s="466"/>
      <c r="B12" s="467"/>
      <c r="C12" s="468"/>
      <c r="D12" s="328" t="s">
        <v>873</v>
      </c>
      <c r="E12" s="327" t="s">
        <v>58</v>
      </c>
      <c r="F12" s="333"/>
      <c r="G12" s="333"/>
      <c r="H12" s="333"/>
    </row>
    <row r="13" spans="1:8" ht="42" customHeight="1" x14ac:dyDescent="0.25">
      <c r="A13" s="466"/>
      <c r="B13" s="467"/>
      <c r="C13" s="468"/>
      <c r="D13" s="329" t="s">
        <v>874</v>
      </c>
      <c r="E13" s="325" t="s">
        <v>58</v>
      </c>
      <c r="F13" s="333"/>
      <c r="G13" s="333"/>
      <c r="H13" s="333"/>
    </row>
    <row r="14" spans="1:8" ht="30" x14ac:dyDescent="0.25">
      <c r="A14" s="466"/>
      <c r="B14" s="467"/>
      <c r="C14" s="468"/>
      <c r="D14" s="330" t="s">
        <v>59</v>
      </c>
      <c r="E14" s="327" t="s">
        <v>60</v>
      </c>
      <c r="F14" s="333"/>
      <c r="G14" s="333"/>
      <c r="H14" s="333"/>
    </row>
    <row r="15" spans="1:8" ht="45.75" customHeight="1" x14ac:dyDescent="0.25">
      <c r="A15" s="466"/>
      <c r="B15" s="467"/>
      <c r="C15" s="468"/>
      <c r="D15" s="329" t="s">
        <v>340</v>
      </c>
      <c r="E15" s="325" t="s">
        <v>58</v>
      </c>
      <c r="F15" s="333"/>
      <c r="G15" s="333"/>
      <c r="H15" s="333"/>
    </row>
    <row r="16" spans="1:8" ht="16.5" customHeight="1" x14ac:dyDescent="0.25">
      <c r="A16" s="466"/>
      <c r="B16" s="467"/>
      <c r="C16" s="468"/>
      <c r="D16" s="329" t="s">
        <v>61</v>
      </c>
      <c r="E16" s="325" t="s">
        <v>58</v>
      </c>
      <c r="F16" s="333"/>
      <c r="G16" s="333"/>
      <c r="H16" s="333"/>
    </row>
    <row r="17" spans="1:8" x14ac:dyDescent="0.25">
      <c r="A17" s="466"/>
      <c r="B17" s="467"/>
      <c r="C17" s="468"/>
      <c r="D17" s="329" t="s">
        <v>62</v>
      </c>
      <c r="E17" s="325" t="s">
        <v>63</v>
      </c>
      <c r="F17" s="333"/>
      <c r="G17" s="333"/>
      <c r="H17" s="333"/>
    </row>
    <row r="18" spans="1:8" x14ac:dyDescent="0.25">
      <c r="A18" s="466"/>
      <c r="B18" s="467"/>
      <c r="C18" s="468"/>
      <c r="D18" s="331" t="s">
        <v>389</v>
      </c>
      <c r="E18" s="325" t="s">
        <v>58</v>
      </c>
      <c r="F18" s="333"/>
      <c r="G18" s="333"/>
      <c r="H18" s="333"/>
    </row>
    <row r="19" spans="1:8" x14ac:dyDescent="0.25">
      <c r="A19" s="466"/>
      <c r="B19" s="467"/>
      <c r="C19" s="468"/>
      <c r="D19" s="331" t="s">
        <v>875</v>
      </c>
      <c r="E19" s="325" t="s">
        <v>58</v>
      </c>
      <c r="F19" s="333"/>
      <c r="G19" s="333"/>
      <c r="H19" s="333"/>
    </row>
    <row r="20" spans="1:8" ht="44.25" customHeight="1" x14ac:dyDescent="0.25">
      <c r="A20" s="466"/>
      <c r="B20" s="467"/>
      <c r="C20" s="468"/>
      <c r="D20" s="332" t="s">
        <v>341</v>
      </c>
      <c r="E20" s="325" t="s">
        <v>58</v>
      </c>
      <c r="F20" s="333"/>
      <c r="G20" s="333"/>
      <c r="H20" s="333"/>
    </row>
    <row r="21" spans="1:8" x14ac:dyDescent="0.25">
      <c r="A21" s="466"/>
      <c r="B21" s="467"/>
      <c r="C21" s="468"/>
      <c r="D21" s="331" t="s">
        <v>876</v>
      </c>
      <c r="E21" s="325" t="s">
        <v>64</v>
      </c>
      <c r="F21" s="333"/>
      <c r="G21" s="333"/>
      <c r="H21" s="333"/>
    </row>
    <row r="22" spans="1:8" x14ac:dyDescent="0.25">
      <c r="A22" s="466"/>
      <c r="B22" s="467"/>
      <c r="C22" s="468"/>
      <c r="D22" s="331" t="s">
        <v>877</v>
      </c>
      <c r="E22" s="325" t="s">
        <v>65</v>
      </c>
      <c r="F22" s="333"/>
      <c r="G22" s="333"/>
      <c r="H22" s="333"/>
    </row>
    <row r="23" spans="1:8" ht="16.5" thickBot="1" x14ac:dyDescent="0.3">
      <c r="A23" s="469"/>
      <c r="B23" s="470"/>
      <c r="C23" s="471"/>
      <c r="D23" s="331" t="s">
        <v>878</v>
      </c>
      <c r="E23" s="325" t="s">
        <v>58</v>
      </c>
      <c r="F23" s="333"/>
      <c r="G23" s="333"/>
      <c r="H23" s="333"/>
    </row>
  </sheetData>
  <sheetProtection password="C621" sheet="1" objects="1" scenarios="1"/>
  <mergeCells count="8">
    <mergeCell ref="A6:C23"/>
    <mergeCell ref="A5:C5"/>
    <mergeCell ref="A1:H1"/>
    <mergeCell ref="A2:XFD2"/>
    <mergeCell ref="A3:C4"/>
    <mergeCell ref="D3:D4"/>
    <mergeCell ref="E3:E4"/>
    <mergeCell ref="F3:H3"/>
  </mergeCells>
  <pageMargins left="0.39370078740157483" right="0.39370078740157483" top="0.39370078740157483" bottom="0.39370078740157483" header="0.31496062992125984" footer="0.31496062992125984"/>
  <pageSetup paperSize="9" scale="56" fitToHeight="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Y19"/>
  <sheetViews>
    <sheetView view="pageBreakPreview" zoomScale="80" zoomScaleNormal="100" zoomScaleSheetLayoutView="80" workbookViewId="0">
      <selection activeCell="D16" sqref="D16"/>
    </sheetView>
  </sheetViews>
  <sheetFormatPr defaultRowHeight="12.75" x14ac:dyDescent="0.2"/>
  <cols>
    <col min="1" max="1" width="36.140625" customWidth="1"/>
    <col min="2" max="2" width="14.140625" customWidth="1"/>
    <col min="3" max="3" width="11.140625" customWidth="1"/>
    <col min="4" max="4" width="102.85546875" customWidth="1"/>
    <col min="5" max="5" width="20" customWidth="1"/>
    <col min="6" max="6" width="18.85546875" customWidth="1"/>
    <col min="7" max="7" width="20.140625" customWidth="1"/>
  </cols>
  <sheetData>
    <row r="1" spans="1:207" s="157" customFormat="1" ht="18.75" x14ac:dyDescent="0.3">
      <c r="A1" s="484" t="s">
        <v>353</v>
      </c>
      <c r="B1" s="484"/>
      <c r="C1" s="484"/>
      <c r="D1" s="484"/>
      <c r="E1" s="484"/>
      <c r="F1" s="484"/>
      <c r="GG1" s="158"/>
      <c r="GH1" s="158"/>
      <c r="GI1" s="158"/>
      <c r="GJ1" s="158"/>
      <c r="GK1" s="158"/>
      <c r="GL1" s="158"/>
      <c r="GM1" s="158"/>
      <c r="GN1" s="158"/>
      <c r="GO1" s="158"/>
      <c r="GP1" s="158"/>
      <c r="GQ1" s="158"/>
      <c r="GR1" s="158"/>
      <c r="GS1" s="158"/>
      <c r="GT1" s="158"/>
      <c r="GU1" s="158"/>
      <c r="GV1" s="158"/>
      <c r="GW1" s="158"/>
      <c r="GX1" s="158"/>
      <c r="GY1" s="158"/>
    </row>
    <row r="2" spans="1:207" s="157" customFormat="1" ht="18.75" x14ac:dyDescent="0.3">
      <c r="A2" s="159"/>
      <c r="B2" s="159"/>
      <c r="C2" s="159"/>
      <c r="D2" s="159"/>
      <c r="E2" s="159"/>
      <c r="F2" s="159"/>
      <c r="GG2" s="158"/>
      <c r="GH2" s="158"/>
      <c r="GI2" s="158"/>
      <c r="GJ2" s="158"/>
      <c r="GK2" s="158"/>
      <c r="GL2" s="158"/>
      <c r="GM2" s="158"/>
      <c r="GN2" s="158"/>
      <c r="GO2" s="158"/>
      <c r="GP2" s="158"/>
      <c r="GQ2" s="158"/>
      <c r="GR2" s="158"/>
      <c r="GS2" s="158"/>
      <c r="GT2" s="158"/>
      <c r="GU2" s="158"/>
      <c r="GV2" s="158"/>
      <c r="GW2" s="158"/>
      <c r="GX2" s="158"/>
      <c r="GY2" s="158"/>
    </row>
    <row r="3" spans="1:207" s="157" customFormat="1" ht="18.75" customHeight="1" x14ac:dyDescent="0.3">
      <c r="A3" s="485" t="s">
        <v>354</v>
      </c>
      <c r="B3" s="485"/>
      <c r="C3" s="485"/>
      <c r="D3" s="485"/>
      <c r="E3" s="485"/>
      <c r="F3" s="485"/>
      <c r="G3" s="485"/>
      <c r="GG3" s="158"/>
      <c r="GH3" s="158"/>
      <c r="GI3" s="158"/>
      <c r="GJ3" s="158"/>
      <c r="GK3" s="158"/>
      <c r="GL3" s="158"/>
      <c r="GM3" s="158"/>
      <c r="GN3" s="158"/>
      <c r="GO3" s="158"/>
      <c r="GP3" s="158"/>
      <c r="GQ3" s="158"/>
      <c r="GR3" s="158"/>
      <c r="GS3" s="158"/>
      <c r="GT3" s="158"/>
      <c r="GU3" s="158"/>
      <c r="GV3" s="158"/>
      <c r="GW3" s="158"/>
      <c r="GX3" s="158"/>
      <c r="GY3" s="158"/>
    </row>
    <row r="4" spans="1:207" s="157" customFormat="1" ht="56.25" x14ac:dyDescent="0.3">
      <c r="A4" s="164" t="s">
        <v>355</v>
      </c>
      <c r="B4" s="164" t="s">
        <v>356</v>
      </c>
      <c r="C4" s="164" t="s">
        <v>357</v>
      </c>
      <c r="D4" s="164" t="s">
        <v>72</v>
      </c>
      <c r="E4" s="164" t="s">
        <v>358</v>
      </c>
      <c r="F4" s="164" t="s">
        <v>359</v>
      </c>
      <c r="G4" s="164" t="s">
        <v>360</v>
      </c>
      <c r="GG4" s="158"/>
      <c r="GH4" s="158"/>
      <c r="GI4" s="158"/>
      <c r="GJ4" s="158"/>
      <c r="GK4" s="158"/>
      <c r="GL4" s="158"/>
      <c r="GM4" s="158"/>
      <c r="GN4" s="158"/>
      <c r="GO4" s="158"/>
      <c r="GP4" s="158"/>
      <c r="GQ4" s="158"/>
      <c r="GR4" s="158"/>
      <c r="GS4" s="158"/>
      <c r="GT4" s="158"/>
      <c r="GU4" s="158"/>
      <c r="GV4" s="158"/>
      <c r="GW4" s="158"/>
      <c r="GX4" s="158"/>
      <c r="GY4" s="158"/>
    </row>
    <row r="5" spans="1:207" s="157" customFormat="1" ht="18.75" x14ac:dyDescent="0.3">
      <c r="A5" s="191">
        <v>1</v>
      </c>
      <c r="B5" s="191">
        <v>2</v>
      </c>
      <c r="C5" s="191">
        <v>3</v>
      </c>
      <c r="D5" s="191">
        <v>4</v>
      </c>
      <c r="E5" s="192">
        <v>5</v>
      </c>
      <c r="F5" s="164">
        <v>6</v>
      </c>
      <c r="G5" s="164">
        <v>7</v>
      </c>
      <c r="GG5" s="158"/>
      <c r="GH5" s="158"/>
      <c r="GI5" s="158"/>
      <c r="GJ5" s="158"/>
      <c r="GK5" s="158"/>
      <c r="GL5" s="158"/>
      <c r="GM5" s="158"/>
      <c r="GN5" s="158"/>
      <c r="GO5" s="158"/>
      <c r="GP5" s="158"/>
      <c r="GQ5" s="158"/>
      <c r="GR5" s="158"/>
      <c r="GS5" s="158"/>
      <c r="GT5" s="158"/>
      <c r="GU5" s="158"/>
      <c r="GV5" s="158"/>
      <c r="GW5" s="158"/>
      <c r="GX5" s="158"/>
      <c r="GY5" s="158"/>
    </row>
    <row r="6" spans="1:207" s="157" customFormat="1" ht="57.75" customHeight="1" x14ac:dyDescent="0.3">
      <c r="A6" s="165" t="s">
        <v>365</v>
      </c>
      <c r="B6" s="170">
        <v>42181</v>
      </c>
      <c r="C6" s="169">
        <v>640</v>
      </c>
      <c r="D6" s="193" t="s">
        <v>386</v>
      </c>
      <c r="E6" s="193" t="s">
        <v>387</v>
      </c>
      <c r="F6" s="169" t="s">
        <v>364</v>
      </c>
      <c r="G6" s="170">
        <v>72686</v>
      </c>
      <c r="H6" s="159"/>
      <c r="I6" s="159"/>
      <c r="J6" s="159"/>
      <c r="K6" s="159"/>
      <c r="L6" s="159"/>
      <c r="GG6" s="168"/>
      <c r="GH6" s="168"/>
      <c r="GI6" s="168"/>
      <c r="GJ6" s="168"/>
      <c r="GK6" s="168"/>
      <c r="GL6" s="168"/>
      <c r="GM6" s="168"/>
      <c r="GN6" s="168"/>
      <c r="GO6" s="168"/>
      <c r="GP6" s="168"/>
      <c r="GQ6" s="168"/>
      <c r="GR6" s="168"/>
      <c r="GS6" s="168"/>
      <c r="GT6" s="168"/>
      <c r="GU6" s="168"/>
      <c r="GV6" s="168"/>
      <c r="GW6" s="168"/>
      <c r="GX6" s="168"/>
      <c r="GY6" s="168"/>
    </row>
    <row r="7" spans="1:207" s="157" customFormat="1" ht="60" customHeight="1" x14ac:dyDescent="0.3">
      <c r="A7" s="165" t="s">
        <v>366</v>
      </c>
      <c r="B7" s="166" t="s">
        <v>480</v>
      </c>
      <c r="C7" s="166" t="s">
        <v>479</v>
      </c>
      <c r="D7" s="167" t="s">
        <v>367</v>
      </c>
      <c r="E7" s="193" t="s">
        <v>387</v>
      </c>
      <c r="F7" s="169" t="s">
        <v>364</v>
      </c>
      <c r="G7" s="170">
        <v>72686</v>
      </c>
      <c r="GG7" s="168"/>
      <c r="GH7" s="168"/>
      <c r="GI7" s="168"/>
      <c r="GJ7" s="168"/>
      <c r="GK7" s="168"/>
      <c r="GL7" s="168"/>
      <c r="GM7" s="168"/>
      <c r="GN7" s="168"/>
      <c r="GO7" s="168"/>
      <c r="GP7" s="168"/>
      <c r="GQ7" s="168"/>
      <c r="GR7" s="168"/>
      <c r="GS7" s="168"/>
      <c r="GT7" s="168"/>
      <c r="GU7" s="168"/>
      <c r="GV7" s="168"/>
      <c r="GW7" s="168"/>
      <c r="GX7" s="168"/>
      <c r="GY7" s="168"/>
    </row>
    <row r="8" spans="1:207" s="157" customFormat="1" ht="60" customHeight="1" x14ac:dyDescent="0.3">
      <c r="A8" s="165" t="s">
        <v>821</v>
      </c>
      <c r="B8" s="166" t="s">
        <v>822</v>
      </c>
      <c r="C8" s="166" t="s">
        <v>823</v>
      </c>
      <c r="D8" s="167" t="s">
        <v>824</v>
      </c>
      <c r="E8" s="193" t="s">
        <v>387</v>
      </c>
      <c r="F8" s="169" t="s">
        <v>364</v>
      </c>
      <c r="G8" s="170">
        <v>72686</v>
      </c>
      <c r="GG8" s="168"/>
      <c r="GH8" s="168"/>
      <c r="GI8" s="168"/>
      <c r="GJ8" s="168"/>
      <c r="GK8" s="168"/>
      <c r="GL8" s="168"/>
      <c r="GM8" s="168"/>
      <c r="GN8" s="168"/>
      <c r="GO8" s="168"/>
      <c r="GP8" s="168"/>
      <c r="GQ8" s="168"/>
      <c r="GR8" s="168"/>
      <c r="GS8" s="168"/>
      <c r="GT8" s="168"/>
      <c r="GU8" s="168"/>
      <c r="GV8" s="168"/>
      <c r="GW8" s="168"/>
      <c r="GX8" s="168"/>
      <c r="GY8" s="168"/>
    </row>
    <row r="9" spans="1:207" s="157" customFormat="1" ht="18.75" x14ac:dyDescent="0.3">
      <c r="A9" s="160"/>
      <c r="B9" s="160"/>
      <c r="C9" s="160"/>
      <c r="D9" s="160"/>
      <c r="E9" s="160"/>
      <c r="F9" s="160"/>
      <c r="G9" s="160"/>
      <c r="GG9" s="158"/>
      <c r="GH9" s="158"/>
      <c r="GI9" s="158"/>
      <c r="GJ9" s="158"/>
      <c r="GK9" s="158"/>
      <c r="GL9" s="158"/>
      <c r="GM9" s="158"/>
      <c r="GN9" s="158"/>
      <c r="GO9" s="158"/>
      <c r="GP9" s="158"/>
      <c r="GQ9" s="158"/>
      <c r="GR9" s="158"/>
      <c r="GS9" s="158"/>
      <c r="GT9" s="158"/>
      <c r="GU9" s="158"/>
      <c r="GV9" s="158"/>
      <c r="GW9" s="158"/>
      <c r="GX9" s="158"/>
      <c r="GY9" s="158"/>
    </row>
    <row r="10" spans="1:207" s="157" customFormat="1" ht="27" customHeight="1" x14ac:dyDescent="0.3">
      <c r="A10" s="483" t="s">
        <v>361</v>
      </c>
      <c r="B10" s="483"/>
      <c r="C10" s="483"/>
      <c r="D10" s="483"/>
      <c r="E10" s="483"/>
      <c r="F10" s="483"/>
      <c r="G10" s="483"/>
      <c r="GG10" s="158"/>
      <c r="GH10" s="158"/>
      <c r="GI10" s="158"/>
      <c r="GJ10" s="158"/>
      <c r="GK10" s="158"/>
      <c r="GL10" s="158"/>
      <c r="GM10" s="158"/>
      <c r="GN10" s="158"/>
      <c r="GO10" s="158"/>
      <c r="GP10" s="158"/>
      <c r="GQ10" s="158"/>
      <c r="GR10" s="158"/>
      <c r="GS10" s="158"/>
      <c r="GT10" s="158"/>
      <c r="GU10" s="158"/>
      <c r="GV10" s="158"/>
      <c r="GW10" s="158"/>
      <c r="GX10" s="158"/>
      <c r="GY10" s="158"/>
    </row>
    <row r="11" spans="1:207" s="157" customFormat="1" ht="93" customHeight="1" x14ac:dyDescent="0.3">
      <c r="GG11" s="158"/>
      <c r="GH11" s="158"/>
      <c r="GI11" s="158"/>
      <c r="GJ11" s="158"/>
      <c r="GK11" s="158"/>
      <c r="GL11" s="158"/>
      <c r="GM11" s="158"/>
      <c r="GN11" s="158"/>
      <c r="GO11" s="158"/>
      <c r="GP11" s="158"/>
      <c r="GQ11" s="158"/>
      <c r="GR11" s="158"/>
      <c r="GS11" s="158"/>
      <c r="GT11" s="158"/>
      <c r="GU11" s="158"/>
      <c r="GV11" s="158"/>
      <c r="GW11" s="158"/>
      <c r="GX11" s="158"/>
      <c r="GY11" s="158"/>
    </row>
    <row r="12" spans="1:207" s="162" customFormat="1" ht="23.25" x14ac:dyDescent="0.35">
      <c r="A12" s="161" t="s">
        <v>362</v>
      </c>
      <c r="B12" s="157"/>
      <c r="C12" s="157"/>
      <c r="D12" s="157"/>
      <c r="GG12" s="158"/>
      <c r="GH12" s="158"/>
      <c r="GI12" s="158"/>
      <c r="GJ12" s="158"/>
      <c r="GK12" s="158"/>
      <c r="GL12" s="158"/>
      <c r="GM12" s="158"/>
      <c r="GN12" s="158"/>
      <c r="GO12" s="158"/>
      <c r="GP12" s="158"/>
      <c r="GQ12" s="158"/>
      <c r="GR12" s="158"/>
      <c r="GS12" s="158"/>
      <c r="GT12" s="158"/>
      <c r="GU12" s="158"/>
      <c r="GV12" s="158"/>
      <c r="GW12" s="158"/>
      <c r="GX12" s="158"/>
      <c r="GY12" s="158"/>
    </row>
    <row r="13" spans="1:207" s="172" customFormat="1" ht="12" x14ac:dyDescent="0.2">
      <c r="A13" s="171" t="s">
        <v>370</v>
      </c>
      <c r="GG13" s="173"/>
      <c r="GH13" s="173"/>
      <c r="GI13" s="173"/>
      <c r="GJ13" s="173"/>
      <c r="GK13" s="173"/>
      <c r="GL13" s="173"/>
      <c r="GM13" s="173"/>
      <c r="GN13" s="173"/>
      <c r="GO13" s="173"/>
      <c r="GP13" s="173"/>
      <c r="GQ13" s="173"/>
      <c r="GR13" s="173"/>
      <c r="GS13" s="173"/>
      <c r="GT13" s="173"/>
      <c r="GU13" s="173"/>
      <c r="GV13" s="173"/>
      <c r="GW13" s="173"/>
      <c r="GX13" s="173"/>
      <c r="GY13" s="173"/>
    </row>
    <row r="14" spans="1:207" s="162" customFormat="1" ht="23.25" x14ac:dyDescent="0.35">
      <c r="A14" s="163"/>
      <c r="B14" s="157"/>
      <c r="C14" s="157"/>
      <c r="D14" s="157"/>
      <c r="GG14" s="158"/>
      <c r="GH14" s="158"/>
      <c r="GI14" s="158"/>
      <c r="GJ14" s="158"/>
      <c r="GK14" s="158"/>
      <c r="GL14" s="158"/>
      <c r="GM14" s="158"/>
      <c r="GN14" s="158"/>
      <c r="GO14" s="158"/>
      <c r="GP14" s="158"/>
      <c r="GQ14" s="158"/>
      <c r="GR14" s="158"/>
      <c r="GS14" s="158"/>
      <c r="GT14" s="158"/>
      <c r="GU14" s="158"/>
      <c r="GV14" s="158"/>
      <c r="GW14" s="158"/>
      <c r="GX14" s="158"/>
      <c r="GY14" s="158"/>
    </row>
    <row r="15" spans="1:207" s="162" customFormat="1" ht="23.25" x14ac:dyDescent="0.35">
      <c r="A15" s="161" t="s">
        <v>363</v>
      </c>
      <c r="B15" s="157"/>
      <c r="C15" s="157"/>
      <c r="D15" s="157"/>
      <c r="GG15" s="158"/>
      <c r="GH15" s="158"/>
      <c r="GI15" s="158"/>
      <c r="GJ15" s="158"/>
      <c r="GK15" s="158"/>
      <c r="GL15" s="158"/>
      <c r="GM15" s="158"/>
      <c r="GN15" s="158"/>
      <c r="GO15" s="158"/>
      <c r="GP15" s="158"/>
      <c r="GQ15" s="158"/>
      <c r="GR15" s="158"/>
      <c r="GS15" s="158"/>
      <c r="GT15" s="158"/>
      <c r="GU15" s="158"/>
      <c r="GV15" s="158"/>
      <c r="GW15" s="158"/>
      <c r="GX15" s="158"/>
      <c r="GY15" s="158"/>
    </row>
    <row r="16" spans="1:207" s="177" customFormat="1" ht="12" x14ac:dyDescent="0.2">
      <c r="A16" s="174" t="s">
        <v>369</v>
      </c>
      <c r="B16" s="175"/>
      <c r="C16" s="175"/>
      <c r="D16" s="176"/>
    </row>
    <row r="17" spans="1:207" s="162" customFormat="1" ht="9" customHeight="1" x14ac:dyDescent="0.35">
      <c r="A17" s="157"/>
      <c r="B17" s="157"/>
      <c r="C17" s="157"/>
      <c r="D17" s="157"/>
      <c r="GG17" s="158"/>
      <c r="GH17" s="158"/>
      <c r="GI17" s="158"/>
      <c r="GJ17" s="158"/>
      <c r="GK17" s="158"/>
      <c r="GL17" s="158"/>
      <c r="GM17" s="158"/>
      <c r="GN17" s="158"/>
      <c r="GO17" s="158"/>
      <c r="GP17" s="158"/>
      <c r="GQ17" s="158"/>
      <c r="GR17" s="158"/>
      <c r="GS17" s="158"/>
      <c r="GT17" s="158"/>
      <c r="GU17" s="158"/>
      <c r="GV17" s="158"/>
      <c r="GW17" s="158"/>
      <c r="GX17" s="158"/>
      <c r="GY17" s="158"/>
    </row>
    <row r="18" spans="1:207" s="162" customFormat="1" ht="23.25" x14ac:dyDescent="0.35">
      <c r="A18" s="157" t="s">
        <v>368</v>
      </c>
      <c r="B18" s="157"/>
      <c r="C18" s="157"/>
      <c r="D18" s="157"/>
      <c r="GG18" s="158"/>
      <c r="GH18" s="158"/>
      <c r="GI18" s="158"/>
      <c r="GJ18" s="158"/>
      <c r="GK18" s="158"/>
      <c r="GL18" s="158"/>
      <c r="GM18" s="158"/>
      <c r="GN18" s="158"/>
      <c r="GO18" s="158"/>
      <c r="GP18" s="158"/>
      <c r="GQ18" s="158"/>
      <c r="GR18" s="158"/>
      <c r="GS18" s="158"/>
      <c r="GT18" s="158"/>
      <c r="GU18" s="158"/>
      <c r="GV18" s="158"/>
      <c r="GW18" s="158"/>
      <c r="GX18" s="158"/>
      <c r="GY18" s="158"/>
    </row>
    <row r="19" spans="1:207" s="162" customFormat="1" ht="23.25" x14ac:dyDescent="0.35">
      <c r="GG19" s="158"/>
      <c r="GH19" s="158"/>
      <c r="GI19" s="158"/>
      <c r="GJ19" s="158"/>
      <c r="GK19" s="158"/>
      <c r="GL19" s="158"/>
      <c r="GM19" s="158"/>
      <c r="GN19" s="158"/>
      <c r="GO19" s="158"/>
      <c r="GP19" s="158"/>
      <c r="GQ19" s="158"/>
      <c r="GR19" s="158"/>
      <c r="GS19" s="158"/>
      <c r="GT19" s="158"/>
      <c r="GU19" s="158"/>
      <c r="GV19" s="158"/>
      <c r="GW19" s="158"/>
      <c r="GX19" s="158"/>
      <c r="GY19" s="158"/>
    </row>
  </sheetData>
  <sheetProtection password="C621" sheet="1" objects="1" scenarios="1" formatCells="0" formatColumns="0" formatRows="0" insertColumns="0" insertRows="0" insertHyperlinks="0" deleteColumns="0" deleteRows="0" sort="0" autoFilter="0" pivotTables="0"/>
  <mergeCells count="3">
    <mergeCell ref="A10:G10"/>
    <mergeCell ref="A1:F1"/>
    <mergeCell ref="A3:G3"/>
  </mergeCells>
  <pageMargins left="0.39370078740157483" right="0.39370078740157483" top="0.39370078740157483" bottom="0.39370078740157483" header="0.31496062992125984" footer="0.31496062992125984"/>
  <pageSetup paperSize="9" scale="6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V249"/>
  <sheetViews>
    <sheetView topLeftCell="A214" zoomScale="80" zoomScaleNormal="80" zoomScaleSheetLayoutView="80" workbookViewId="0">
      <selection activeCell="K225" sqref="K225"/>
    </sheetView>
  </sheetViews>
  <sheetFormatPr defaultRowHeight="12.75" x14ac:dyDescent="0.2"/>
  <cols>
    <col min="1" max="1" width="4.7109375" style="232" customWidth="1"/>
    <col min="2" max="2" width="29" style="233" customWidth="1"/>
    <col min="3" max="3" width="44.140625" style="233" customWidth="1"/>
    <col min="4" max="4" width="50.140625" style="233" customWidth="1"/>
    <col min="5" max="5" width="20.7109375" style="233" customWidth="1"/>
    <col min="6" max="6" width="16.140625" style="233" customWidth="1"/>
    <col min="7" max="7" width="25.140625" style="233" customWidth="1"/>
    <col min="8" max="8" width="12.140625" style="233" customWidth="1"/>
    <col min="9" max="14" width="16.140625" style="234" customWidth="1"/>
    <col min="15" max="17" width="15.140625" style="234" customWidth="1"/>
    <col min="18" max="18" width="10.42578125" style="234" customWidth="1"/>
    <col min="19" max="19" width="14.85546875" style="234" customWidth="1"/>
    <col min="20" max="20" width="14" style="234" customWidth="1"/>
    <col min="21" max="22" width="14.140625" style="234" customWidth="1"/>
    <col min="23" max="23" width="12.140625" style="234" customWidth="1"/>
    <col min="24" max="24" width="10.5703125" style="234" customWidth="1"/>
    <col min="25" max="29" width="14.7109375" style="234" customWidth="1"/>
    <col min="30" max="30" width="10.140625" style="234" customWidth="1"/>
    <col min="31" max="16384" width="9.140625" style="233"/>
  </cols>
  <sheetData>
    <row r="1" spans="1:230" ht="18.75" customHeight="1" x14ac:dyDescent="0.2">
      <c r="V1" s="491" t="s">
        <v>212</v>
      </c>
      <c r="W1" s="491"/>
      <c r="X1" s="491"/>
      <c r="Y1" s="491"/>
      <c r="Z1" s="491"/>
      <c r="AA1" s="491"/>
      <c r="AB1" s="491"/>
      <c r="AC1" s="491"/>
      <c r="AD1" s="491"/>
    </row>
    <row r="2" spans="1:230" ht="18.75" customHeight="1" x14ac:dyDescent="0.2">
      <c r="V2" s="491" t="s">
        <v>347</v>
      </c>
      <c r="W2" s="491"/>
      <c r="X2" s="491"/>
      <c r="Y2" s="491"/>
      <c r="Z2" s="491"/>
      <c r="AA2" s="491"/>
      <c r="AB2" s="491"/>
      <c r="AC2" s="491"/>
      <c r="AD2" s="491"/>
      <c r="AE2" s="82"/>
    </row>
    <row r="3" spans="1:230" ht="15" customHeight="1" x14ac:dyDescent="0.2"/>
    <row r="4" spans="1:230" s="83" customFormat="1" ht="60.75" customHeight="1" x14ac:dyDescent="0.3">
      <c r="B4" s="492"/>
      <c r="C4" s="492"/>
      <c r="D4" s="492"/>
      <c r="E4" s="492"/>
      <c r="F4" s="492"/>
      <c r="G4" s="492"/>
      <c r="H4" s="492"/>
      <c r="I4" s="492"/>
      <c r="J4" s="96"/>
      <c r="K4" s="96"/>
      <c r="L4" s="96"/>
      <c r="M4" s="96"/>
      <c r="N4" s="96"/>
      <c r="O4" s="97"/>
      <c r="P4" s="97"/>
      <c r="Q4" s="97"/>
      <c r="R4" s="97"/>
      <c r="S4" s="97"/>
      <c r="T4" s="97"/>
      <c r="V4" s="491" t="s">
        <v>250</v>
      </c>
      <c r="W4" s="491"/>
      <c r="X4" s="491"/>
      <c r="Y4" s="491"/>
      <c r="Z4" s="491"/>
      <c r="AA4" s="491"/>
      <c r="AB4" s="491"/>
      <c r="AC4" s="491"/>
      <c r="AD4" s="491"/>
      <c r="HD4" s="84"/>
      <c r="HE4" s="84"/>
      <c r="HF4" s="84"/>
      <c r="HG4" s="84"/>
      <c r="HH4" s="84"/>
      <c r="HI4" s="84"/>
      <c r="HJ4" s="84"/>
      <c r="HK4" s="84"/>
      <c r="HL4" s="84"/>
      <c r="HM4" s="84"/>
      <c r="HN4" s="84"/>
      <c r="HO4" s="84"/>
      <c r="HP4" s="84"/>
      <c r="HQ4" s="84"/>
      <c r="HR4" s="84"/>
      <c r="HS4" s="84"/>
      <c r="HT4" s="84"/>
      <c r="HU4" s="84"/>
      <c r="HV4" s="84"/>
    </row>
    <row r="5" spans="1:230" s="83" customFormat="1" ht="23.25" customHeight="1" x14ac:dyDescent="0.3">
      <c r="B5" s="493"/>
      <c r="C5" s="493"/>
      <c r="D5" s="493"/>
      <c r="E5" s="493"/>
      <c r="F5" s="493"/>
      <c r="G5" s="493"/>
      <c r="H5" s="493"/>
      <c r="I5" s="493"/>
      <c r="J5" s="98"/>
      <c r="K5" s="98"/>
      <c r="L5" s="98"/>
      <c r="M5" s="98"/>
      <c r="N5" s="98"/>
      <c r="O5" s="97"/>
      <c r="P5" s="97"/>
      <c r="Q5" s="97"/>
      <c r="R5" s="97"/>
      <c r="S5" s="97"/>
      <c r="T5" s="97"/>
      <c r="V5" s="491" t="s">
        <v>913</v>
      </c>
      <c r="W5" s="491"/>
      <c r="X5" s="491"/>
      <c r="Y5" s="491"/>
      <c r="Z5" s="491"/>
      <c r="AA5" s="491"/>
      <c r="AB5" s="491"/>
      <c r="AC5" s="491"/>
      <c r="AD5" s="491"/>
      <c r="HD5" s="84"/>
      <c r="HE5" s="84"/>
      <c r="HF5" s="84"/>
      <c r="HG5" s="84"/>
      <c r="HH5" s="84"/>
      <c r="HI5" s="84"/>
      <c r="HJ5" s="84"/>
      <c r="HK5" s="84"/>
      <c r="HL5" s="84"/>
      <c r="HM5" s="84"/>
      <c r="HN5" s="84"/>
      <c r="HO5" s="84"/>
      <c r="HP5" s="84"/>
      <c r="HQ5" s="84"/>
      <c r="HR5" s="84"/>
      <c r="HS5" s="84"/>
      <c r="HT5" s="84"/>
      <c r="HU5" s="84"/>
      <c r="HV5" s="84"/>
    </row>
    <row r="6" spans="1:230" s="83" customFormat="1" ht="36" customHeight="1" x14ac:dyDescent="0.3">
      <c r="B6" s="230"/>
      <c r="C6" s="230"/>
      <c r="D6" s="230"/>
      <c r="E6" s="230"/>
      <c r="F6" s="230"/>
      <c r="G6" s="230"/>
      <c r="H6" s="230"/>
      <c r="I6" s="98"/>
      <c r="J6" s="98"/>
      <c r="K6" s="98"/>
      <c r="L6" s="98"/>
      <c r="M6" s="98"/>
      <c r="N6" s="98"/>
      <c r="O6" s="97"/>
      <c r="P6" s="97"/>
      <c r="Q6" s="97"/>
      <c r="R6" s="97"/>
      <c r="S6" s="97"/>
      <c r="T6" s="97"/>
      <c r="U6" s="97"/>
      <c r="V6" s="97"/>
      <c r="W6" s="97"/>
      <c r="X6" s="97"/>
      <c r="Y6" s="97"/>
      <c r="Z6" s="97"/>
      <c r="AA6" s="97"/>
      <c r="AB6" s="97"/>
      <c r="AC6" s="97"/>
      <c r="AD6" s="97"/>
      <c r="HD6" s="84"/>
      <c r="HE6" s="84"/>
      <c r="HF6" s="84"/>
      <c r="HG6" s="84"/>
      <c r="HH6" s="84"/>
      <c r="HI6" s="84"/>
      <c r="HJ6" s="84"/>
      <c r="HK6" s="84"/>
      <c r="HL6" s="84"/>
      <c r="HM6" s="84"/>
      <c r="HN6" s="84"/>
      <c r="HO6" s="84"/>
      <c r="HP6" s="84"/>
      <c r="HQ6" s="84"/>
      <c r="HR6" s="84"/>
      <c r="HS6" s="84"/>
      <c r="HT6" s="84"/>
      <c r="HU6" s="84"/>
      <c r="HV6" s="84"/>
    </row>
    <row r="7" spans="1:230" s="83" customFormat="1" ht="18.75" x14ac:dyDescent="0.3">
      <c r="A7" s="494" t="s">
        <v>856</v>
      </c>
      <c r="B7" s="494"/>
      <c r="C7" s="494"/>
      <c r="D7" s="494"/>
      <c r="E7" s="494"/>
      <c r="F7" s="494"/>
      <c r="G7" s="494"/>
      <c r="H7" s="494"/>
      <c r="I7" s="494"/>
      <c r="J7" s="494"/>
      <c r="K7" s="494"/>
      <c r="L7" s="494"/>
      <c r="M7" s="494"/>
      <c r="N7" s="494"/>
      <c r="O7" s="494"/>
      <c r="P7" s="494"/>
      <c r="Q7" s="494"/>
      <c r="R7" s="494"/>
      <c r="S7" s="494"/>
      <c r="T7" s="494"/>
      <c r="U7" s="494"/>
      <c r="V7" s="494"/>
      <c r="W7" s="494"/>
      <c r="X7" s="494"/>
      <c r="Y7" s="494"/>
      <c r="Z7" s="494"/>
      <c r="AA7" s="494"/>
      <c r="AB7" s="494"/>
      <c r="AC7" s="494"/>
      <c r="AD7" s="494"/>
      <c r="AE7" s="494"/>
      <c r="HD7" s="84"/>
      <c r="HE7" s="84"/>
      <c r="HF7" s="84"/>
      <c r="HG7" s="84"/>
      <c r="HH7" s="84"/>
      <c r="HI7" s="84"/>
      <c r="HJ7" s="84"/>
      <c r="HK7" s="84"/>
      <c r="HL7" s="84"/>
      <c r="HM7" s="84"/>
      <c r="HN7" s="84"/>
      <c r="HO7" s="84"/>
      <c r="HP7" s="84"/>
      <c r="HQ7" s="84"/>
      <c r="HR7" s="84"/>
      <c r="HS7" s="84"/>
      <c r="HT7" s="84"/>
      <c r="HU7" s="84"/>
      <c r="HV7" s="84"/>
    </row>
    <row r="8" spans="1:230" s="83" customFormat="1" ht="18.75" x14ac:dyDescent="0.3">
      <c r="A8" s="489" t="s">
        <v>333</v>
      </c>
      <c r="B8" s="489"/>
      <c r="C8" s="489"/>
      <c r="D8" s="489"/>
      <c r="E8" s="489"/>
      <c r="F8" s="489"/>
      <c r="G8" s="489"/>
      <c r="H8" s="489"/>
      <c r="I8" s="489"/>
      <c r="J8" s="489"/>
      <c r="K8" s="489"/>
      <c r="L8" s="489"/>
      <c r="M8" s="489"/>
      <c r="N8" s="489"/>
      <c r="O8" s="489"/>
      <c r="P8" s="489"/>
      <c r="Q8" s="489"/>
      <c r="R8" s="489"/>
      <c r="S8" s="489"/>
      <c r="T8" s="489"/>
      <c r="U8" s="489"/>
      <c r="V8" s="489"/>
      <c r="W8" s="489"/>
      <c r="X8" s="489"/>
      <c r="Y8" s="489"/>
      <c r="Z8" s="489"/>
      <c r="AA8" s="489"/>
      <c r="AB8" s="489"/>
      <c r="AC8" s="489"/>
      <c r="AD8" s="489"/>
      <c r="HD8" s="84"/>
      <c r="HE8" s="84"/>
      <c r="HF8" s="84"/>
      <c r="HG8" s="84"/>
      <c r="HH8" s="84"/>
      <c r="HI8" s="84"/>
      <c r="HJ8" s="84"/>
      <c r="HK8" s="84"/>
      <c r="HL8" s="84"/>
      <c r="HM8" s="84"/>
      <c r="HN8" s="84"/>
      <c r="HO8" s="84"/>
      <c r="HP8" s="84"/>
      <c r="HQ8" s="84"/>
      <c r="HR8" s="84"/>
      <c r="HS8" s="84"/>
      <c r="HT8" s="84"/>
      <c r="HU8" s="84"/>
      <c r="HV8" s="84"/>
    </row>
    <row r="9" spans="1:230" s="83" customFormat="1" ht="18.75" x14ac:dyDescent="0.3">
      <c r="A9" s="490" t="s">
        <v>855</v>
      </c>
      <c r="B9" s="490"/>
      <c r="C9" s="490"/>
      <c r="D9" s="490"/>
      <c r="E9" s="490"/>
      <c r="F9" s="490"/>
      <c r="G9" s="490"/>
      <c r="H9" s="490"/>
      <c r="I9" s="490"/>
      <c r="J9" s="490"/>
      <c r="K9" s="490"/>
      <c r="L9" s="490"/>
      <c r="M9" s="490"/>
      <c r="N9" s="490"/>
      <c r="O9" s="490"/>
      <c r="P9" s="490"/>
      <c r="Q9" s="490"/>
      <c r="R9" s="490"/>
      <c r="S9" s="490"/>
      <c r="T9" s="490"/>
      <c r="U9" s="490"/>
      <c r="V9" s="490"/>
      <c r="W9" s="490"/>
      <c r="X9" s="490"/>
      <c r="Y9" s="490"/>
      <c r="Z9" s="490"/>
      <c r="AA9" s="490"/>
      <c r="AB9" s="490"/>
      <c r="AC9" s="490"/>
      <c r="AD9" s="490"/>
      <c r="HD9" s="84"/>
      <c r="HE9" s="84"/>
      <c r="HF9" s="84"/>
      <c r="HG9" s="84"/>
      <c r="HH9" s="84"/>
      <c r="HI9" s="84"/>
      <c r="HJ9" s="84"/>
      <c r="HK9" s="84"/>
      <c r="HL9" s="84"/>
      <c r="HM9" s="84"/>
      <c r="HN9" s="84"/>
      <c r="HO9" s="84"/>
      <c r="HP9" s="84"/>
      <c r="HQ9" s="84"/>
      <c r="HR9" s="84"/>
      <c r="HS9" s="84"/>
      <c r="HT9" s="84"/>
      <c r="HU9" s="84"/>
      <c r="HV9" s="84"/>
    </row>
    <row r="10" spans="1:230" s="84" customFormat="1" x14ac:dyDescent="0.2">
      <c r="I10" s="99"/>
      <c r="J10" s="99"/>
      <c r="K10" s="99"/>
      <c r="L10" s="99"/>
      <c r="M10" s="99"/>
      <c r="N10" s="99"/>
      <c r="O10" s="100"/>
      <c r="P10" s="100"/>
      <c r="Q10" s="100"/>
      <c r="R10" s="99"/>
      <c r="S10" s="99"/>
      <c r="T10" s="99"/>
      <c r="U10" s="99"/>
      <c r="V10" s="99"/>
      <c r="W10" s="99"/>
      <c r="X10" s="99"/>
      <c r="Y10" s="99"/>
      <c r="Z10" s="99"/>
      <c r="AA10" s="99"/>
      <c r="AB10" s="99"/>
      <c r="AC10" s="99"/>
      <c r="AD10" s="99"/>
    </row>
    <row r="11" spans="1:230" s="84" customFormat="1" ht="15.75" customHeight="1" x14ac:dyDescent="0.2">
      <c r="A11" s="496" t="s">
        <v>251</v>
      </c>
      <c r="B11" s="495" t="s">
        <v>422</v>
      </c>
      <c r="C11" s="496" t="s">
        <v>252</v>
      </c>
      <c r="D11" s="495" t="s">
        <v>253</v>
      </c>
      <c r="E11" s="499" t="s">
        <v>254</v>
      </c>
      <c r="F11" s="499" t="s">
        <v>214</v>
      </c>
      <c r="G11" s="495" t="s">
        <v>255</v>
      </c>
      <c r="H11" s="495"/>
      <c r="I11" s="487" t="s">
        <v>256</v>
      </c>
      <c r="J11" s="487"/>
      <c r="K11" s="487"/>
      <c r="L11" s="487"/>
      <c r="M11" s="487"/>
      <c r="N11" s="487"/>
      <c r="O11" s="487"/>
      <c r="P11" s="487"/>
      <c r="Q11" s="487"/>
      <c r="R11" s="487"/>
      <c r="S11" s="487"/>
      <c r="T11" s="487"/>
      <c r="U11" s="487"/>
      <c r="V11" s="487"/>
      <c r="W11" s="487"/>
      <c r="X11" s="487"/>
      <c r="Y11" s="487"/>
      <c r="Z11" s="487"/>
      <c r="AA11" s="487"/>
      <c r="AB11" s="487"/>
      <c r="AC11" s="487"/>
      <c r="AD11" s="488"/>
      <c r="AF11" s="85"/>
      <c r="AG11" s="85"/>
    </row>
    <row r="12" spans="1:230" s="83" customFormat="1" ht="18.75" x14ac:dyDescent="0.3">
      <c r="A12" s="497"/>
      <c r="B12" s="495"/>
      <c r="C12" s="497"/>
      <c r="D12" s="495"/>
      <c r="E12" s="499"/>
      <c r="F12" s="499"/>
      <c r="G12" s="500" t="s">
        <v>72</v>
      </c>
      <c r="H12" s="500" t="s">
        <v>257</v>
      </c>
      <c r="I12" s="501" t="s">
        <v>258</v>
      </c>
      <c r="J12" s="487" t="s">
        <v>75</v>
      </c>
      <c r="K12" s="487"/>
      <c r="L12" s="487"/>
      <c r="M12" s="487"/>
      <c r="N12" s="487"/>
      <c r="O12" s="487"/>
      <c r="P12" s="487"/>
      <c r="Q12" s="487"/>
      <c r="R12" s="487"/>
      <c r="S12" s="487"/>
      <c r="T12" s="487"/>
      <c r="U12" s="487"/>
      <c r="V12" s="487"/>
      <c r="W12" s="487"/>
      <c r="X12" s="487"/>
      <c r="Y12" s="487"/>
      <c r="Z12" s="487"/>
      <c r="AA12" s="487"/>
      <c r="AB12" s="487"/>
      <c r="AC12" s="487"/>
      <c r="AD12" s="488"/>
      <c r="AF12" s="86"/>
      <c r="AG12" s="86"/>
      <c r="HD12" s="84"/>
      <c r="HE12" s="84"/>
      <c r="HF12" s="84"/>
      <c r="HG12" s="84"/>
      <c r="HH12" s="84"/>
      <c r="HI12" s="84"/>
      <c r="HJ12" s="84"/>
      <c r="HK12" s="84"/>
      <c r="HL12" s="84"/>
      <c r="HM12" s="84"/>
      <c r="HN12" s="84"/>
      <c r="HO12" s="84"/>
      <c r="HP12" s="84"/>
      <c r="HQ12" s="84"/>
      <c r="HR12" s="84"/>
      <c r="HS12" s="84"/>
      <c r="HT12" s="84"/>
      <c r="HU12" s="84"/>
      <c r="HV12" s="84"/>
    </row>
    <row r="13" spans="1:230" s="83" customFormat="1" ht="409.5" x14ac:dyDescent="0.3">
      <c r="A13" s="498"/>
      <c r="B13" s="495"/>
      <c r="C13" s="497"/>
      <c r="D13" s="495"/>
      <c r="E13" s="499"/>
      <c r="F13" s="499"/>
      <c r="G13" s="500"/>
      <c r="H13" s="500"/>
      <c r="I13" s="502"/>
      <c r="J13" s="101" t="s">
        <v>259</v>
      </c>
      <c r="K13" s="278" t="s">
        <v>94</v>
      </c>
      <c r="L13" s="278" t="s">
        <v>90</v>
      </c>
      <c r="M13" s="278" t="s">
        <v>91</v>
      </c>
      <c r="N13" s="278" t="s">
        <v>92</v>
      </c>
      <c r="O13" s="101" t="s">
        <v>260</v>
      </c>
      <c r="P13" s="278" t="s">
        <v>723</v>
      </c>
      <c r="Q13" s="101" t="s">
        <v>445</v>
      </c>
      <c r="R13" s="101" t="s">
        <v>334</v>
      </c>
      <c r="S13" s="101" t="s">
        <v>261</v>
      </c>
      <c r="T13" s="101" t="s">
        <v>262</v>
      </c>
      <c r="U13" s="101" t="s">
        <v>263</v>
      </c>
      <c r="V13" s="101" t="s">
        <v>446</v>
      </c>
      <c r="W13" s="101" t="s">
        <v>264</v>
      </c>
      <c r="X13" s="101" t="s">
        <v>265</v>
      </c>
      <c r="Y13" s="101" t="s">
        <v>266</v>
      </c>
      <c r="Z13" s="278" t="s">
        <v>94</v>
      </c>
      <c r="AA13" s="278" t="s">
        <v>90</v>
      </c>
      <c r="AB13" s="278" t="s">
        <v>91</v>
      </c>
      <c r="AC13" s="278" t="s">
        <v>92</v>
      </c>
      <c r="AD13" s="101" t="s">
        <v>472</v>
      </c>
      <c r="AF13" s="86"/>
      <c r="AG13" s="86"/>
      <c r="HD13" s="84"/>
      <c r="HE13" s="84"/>
      <c r="HF13" s="84"/>
      <c r="HG13" s="84"/>
      <c r="HH13" s="84"/>
      <c r="HI13" s="84"/>
      <c r="HJ13" s="84"/>
      <c r="HK13" s="84"/>
      <c r="HL13" s="84"/>
      <c r="HM13" s="84"/>
      <c r="HN13" s="84"/>
      <c r="HO13" s="84"/>
      <c r="HP13" s="84"/>
      <c r="HQ13" s="84"/>
      <c r="HR13" s="84"/>
      <c r="HS13" s="84"/>
      <c r="HT13" s="84"/>
      <c r="HU13" s="84"/>
      <c r="HV13" s="84"/>
    </row>
    <row r="14" spans="1:230" s="83" customFormat="1" ht="18.75" x14ac:dyDescent="0.3">
      <c r="A14" s="87">
        <v>1</v>
      </c>
      <c r="B14" s="88">
        <v>2</v>
      </c>
      <c r="C14" s="89">
        <v>3</v>
      </c>
      <c r="D14" s="88">
        <v>4</v>
      </c>
      <c r="E14" s="88">
        <v>5</v>
      </c>
      <c r="F14" s="90">
        <v>6</v>
      </c>
      <c r="G14" s="88">
        <v>7</v>
      </c>
      <c r="H14" s="88">
        <v>8</v>
      </c>
      <c r="I14" s="105">
        <v>9</v>
      </c>
      <c r="J14" s="106">
        <v>10</v>
      </c>
      <c r="K14" s="276" t="s">
        <v>719</v>
      </c>
      <c r="L14" s="276" t="s">
        <v>720</v>
      </c>
      <c r="M14" s="276" t="s">
        <v>721</v>
      </c>
      <c r="N14" s="276" t="s">
        <v>722</v>
      </c>
      <c r="O14" s="276">
        <v>11</v>
      </c>
      <c r="P14" s="277" t="s">
        <v>400</v>
      </c>
      <c r="Q14" s="277">
        <v>12</v>
      </c>
      <c r="R14" s="276">
        <v>13</v>
      </c>
      <c r="S14" s="276">
        <v>14</v>
      </c>
      <c r="T14" s="276">
        <v>15</v>
      </c>
      <c r="U14" s="276">
        <v>16</v>
      </c>
      <c r="V14" s="276">
        <v>17</v>
      </c>
      <c r="W14" s="276">
        <v>18</v>
      </c>
      <c r="X14" s="276">
        <v>19</v>
      </c>
      <c r="Y14" s="276">
        <v>20</v>
      </c>
      <c r="Z14" s="276" t="s">
        <v>724</v>
      </c>
      <c r="AA14" s="276" t="s">
        <v>725</v>
      </c>
      <c r="AB14" s="276" t="s">
        <v>726</v>
      </c>
      <c r="AC14" s="276" t="s">
        <v>727</v>
      </c>
      <c r="AD14" s="276">
        <v>21</v>
      </c>
      <c r="AF14" s="86"/>
      <c r="AG14" s="86"/>
      <c r="HD14" s="84"/>
      <c r="HE14" s="84"/>
      <c r="HF14" s="84"/>
      <c r="HG14" s="84"/>
      <c r="HH14" s="84"/>
      <c r="HI14" s="84"/>
      <c r="HJ14" s="84"/>
      <c r="HK14" s="84"/>
      <c r="HL14" s="84"/>
      <c r="HM14" s="84"/>
      <c r="HN14" s="84"/>
      <c r="HO14" s="84"/>
      <c r="HP14" s="84"/>
      <c r="HQ14" s="84"/>
      <c r="HR14" s="84"/>
      <c r="HS14" s="84"/>
      <c r="HT14" s="84"/>
      <c r="HU14" s="84"/>
      <c r="HV14" s="84"/>
    </row>
    <row r="15" spans="1:230" s="83" customFormat="1" ht="18.75" x14ac:dyDescent="0.3">
      <c r="A15" s="95" t="s">
        <v>909</v>
      </c>
      <c r="B15" s="95"/>
      <c r="C15" s="95"/>
      <c r="D15" s="95"/>
      <c r="E15" s="95"/>
      <c r="F15" s="95"/>
      <c r="G15" s="95"/>
      <c r="H15" s="95"/>
      <c r="I15" s="102"/>
      <c r="J15" s="102"/>
      <c r="K15" s="102"/>
      <c r="L15" s="102"/>
      <c r="M15" s="102"/>
      <c r="N15" s="102"/>
      <c r="O15" s="102"/>
      <c r="P15" s="102"/>
      <c r="Q15" s="102"/>
      <c r="R15" s="102"/>
      <c r="S15" s="102"/>
      <c r="T15" s="102"/>
      <c r="U15" s="102"/>
      <c r="V15" s="102"/>
      <c r="W15" s="102"/>
      <c r="X15" s="102"/>
      <c r="Y15" s="102"/>
      <c r="Z15" s="102"/>
      <c r="AA15" s="102"/>
      <c r="AB15" s="102"/>
      <c r="AC15" s="102"/>
      <c r="AD15" s="102"/>
      <c r="HD15" s="84"/>
      <c r="HE15" s="84"/>
      <c r="HF15" s="84"/>
      <c r="HG15" s="84"/>
      <c r="HH15" s="84"/>
      <c r="HI15" s="84"/>
      <c r="HJ15" s="84"/>
      <c r="HK15" s="84"/>
      <c r="HL15" s="84"/>
      <c r="HM15" s="84"/>
      <c r="HN15" s="84"/>
      <c r="HO15" s="84"/>
      <c r="HP15" s="84"/>
      <c r="HQ15" s="84"/>
      <c r="HR15" s="84"/>
      <c r="HS15" s="84"/>
      <c r="HT15" s="84"/>
      <c r="HU15" s="84"/>
      <c r="HV15" s="84"/>
    </row>
    <row r="16" spans="1:230" s="240" customFormat="1" ht="66" customHeight="1" x14ac:dyDescent="0.25">
      <c r="A16" s="92"/>
      <c r="B16" s="236" t="s">
        <v>423</v>
      </c>
      <c r="C16" s="237" t="s">
        <v>275</v>
      </c>
      <c r="D16" s="238" t="s">
        <v>276</v>
      </c>
      <c r="E16" s="238"/>
      <c r="F16" s="238"/>
      <c r="G16" s="239" t="s">
        <v>278</v>
      </c>
      <c r="H16" s="239" t="s">
        <v>108</v>
      </c>
      <c r="I16" s="253">
        <f t="shared" ref="I16:I48" si="0">J16+O16+Q16+R16+S16+T16+U16+V16+W16+X16+Y16+AD16</f>
        <v>0</v>
      </c>
      <c r="J16" s="231">
        <f>'Работы 2020'!O11/'Работы 2020'!G11</f>
        <v>0</v>
      </c>
      <c r="K16" s="279">
        <f>'Работы 2020'!P11/'Работы 2020'!G11</f>
        <v>0</v>
      </c>
      <c r="L16" s="279">
        <f>'Работы 2020'!R11/'Работы 2020'!G11</f>
        <v>0</v>
      </c>
      <c r="M16" s="279">
        <f>'Работы 2020'!S11/'Работы 2020'!G11</f>
        <v>0</v>
      </c>
      <c r="N16" s="279">
        <f>'Работы 2020'!T11/'Работы 2020'!G11</f>
        <v>0</v>
      </c>
      <c r="O16" s="231">
        <f>'Работы 2020'!U11/'Работы 2020'!G11</f>
        <v>0</v>
      </c>
      <c r="P16" s="279">
        <f>'Работы 2020'!V11/'Работы 2020'!G11</f>
        <v>0</v>
      </c>
      <c r="Q16" s="231">
        <f>'Работы 2020'!W11/'Работы 2020'!G11</f>
        <v>0</v>
      </c>
      <c r="R16" s="231">
        <f>'Работы 2020'!X11/'Работы 2020'!G11</f>
        <v>0</v>
      </c>
      <c r="S16" s="231">
        <f>'Работы 2020'!Y11/'Работы 2020'!G11</f>
        <v>0</v>
      </c>
      <c r="T16" s="231">
        <f>'Работы 2020'!Z11/'Работы 2020'!G11</f>
        <v>0</v>
      </c>
      <c r="U16" s="231">
        <f>'Работы 2020'!AA11/'Работы 2020'!G11</f>
        <v>0</v>
      </c>
      <c r="V16" s="231">
        <f>'Работы 2020'!AB11/'Работы 2020'!G11</f>
        <v>0</v>
      </c>
      <c r="W16" s="231">
        <f>'Работы 2020'!AC11/'Работы 2020'!G11</f>
        <v>0</v>
      </c>
      <c r="X16" s="231">
        <f>'Работы 2020'!AD11/'Работы 2020'!G11</f>
        <v>0</v>
      </c>
      <c r="Y16" s="231">
        <f>'Работы 2020'!AF11/'Работы 2020'!G11</f>
        <v>0</v>
      </c>
      <c r="Z16" s="279">
        <f>'Работы 2020'!AG11/'Работы 2020'!G11</f>
        <v>0</v>
      </c>
      <c r="AA16" s="279">
        <f>'Работы 2020'!AI11/'Работы 2020'!G11</f>
        <v>0</v>
      </c>
      <c r="AB16" s="279">
        <f>'Работы 2020'!AJ11/'Работы 2020'!G11</f>
        <v>0</v>
      </c>
      <c r="AC16" s="279">
        <f>'Работы 2020'!AK11/'Работы 2020'!G11</f>
        <v>0</v>
      </c>
      <c r="AD16" s="231">
        <f>'Работы 2020'!AL11/'Работы 2020'!G11</f>
        <v>0</v>
      </c>
    </row>
    <row r="17" spans="1:30" s="240" customFormat="1" ht="81.75" customHeight="1" x14ac:dyDescent="0.25">
      <c r="A17" s="92"/>
      <c r="B17" s="236" t="s">
        <v>424</v>
      </c>
      <c r="C17" s="237" t="s">
        <v>191</v>
      </c>
      <c r="D17" s="238" t="s">
        <v>192</v>
      </c>
      <c r="E17" s="238"/>
      <c r="F17" s="238" t="s">
        <v>233</v>
      </c>
      <c r="G17" s="239" t="s">
        <v>279</v>
      </c>
      <c r="H17" s="239" t="s">
        <v>203</v>
      </c>
      <c r="I17" s="253" t="e">
        <f t="shared" si="0"/>
        <v>#DIV/0!</v>
      </c>
      <c r="J17" s="231" t="e">
        <f>'Работы 2020'!O12/'Работы 2020'!G12</f>
        <v>#DIV/0!</v>
      </c>
      <c r="K17" s="279" t="e">
        <f>'Работы 2020'!P12/'Работы 2020'!G12</f>
        <v>#DIV/0!</v>
      </c>
      <c r="L17" s="279" t="e">
        <f>'Работы 2020'!R12/'Работы 2020'!G12</f>
        <v>#DIV/0!</v>
      </c>
      <c r="M17" s="279" t="e">
        <f>'Работы 2020'!S12/'Работы 2020'!G12</f>
        <v>#DIV/0!</v>
      </c>
      <c r="N17" s="279" t="e">
        <f>'Работы 2020'!T12/'Работы 2020'!G12</f>
        <v>#DIV/0!</v>
      </c>
      <c r="O17" s="231" t="e">
        <f>'Работы 2020'!U12/'Работы 2020'!G12</f>
        <v>#DIV/0!</v>
      </c>
      <c r="P17" s="279" t="e">
        <f>'Работы 2020'!V12/'Работы 2020'!G12</f>
        <v>#DIV/0!</v>
      </c>
      <c r="Q17" s="231" t="e">
        <f>'Работы 2020'!W12/'Работы 2020'!G12</f>
        <v>#DIV/0!</v>
      </c>
      <c r="R17" s="231" t="e">
        <f>'Работы 2020'!X12/'Работы 2020'!G12</f>
        <v>#DIV/0!</v>
      </c>
      <c r="S17" s="231" t="e">
        <f>'Работы 2020'!Y12/'Работы 2020'!G12</f>
        <v>#DIV/0!</v>
      </c>
      <c r="T17" s="231" t="e">
        <f>'Работы 2020'!Z12/'Работы 2020'!G12</f>
        <v>#DIV/0!</v>
      </c>
      <c r="U17" s="231" t="e">
        <f>'Работы 2020'!AA12/'Работы 2020'!G12</f>
        <v>#DIV/0!</v>
      </c>
      <c r="V17" s="231" t="e">
        <f>'Работы 2020'!AB12/'Работы 2020'!G12</f>
        <v>#DIV/0!</v>
      </c>
      <c r="W17" s="231" t="e">
        <f>'Работы 2020'!AC12/'Работы 2020'!G12</f>
        <v>#DIV/0!</v>
      </c>
      <c r="X17" s="231" t="e">
        <f>'Работы 2020'!AD12/'Работы 2020'!G12</f>
        <v>#DIV/0!</v>
      </c>
      <c r="Y17" s="231" t="e">
        <f>'Работы 2020'!AF12/'Работы 2020'!G12</f>
        <v>#DIV/0!</v>
      </c>
      <c r="Z17" s="279" t="e">
        <f>'Работы 2020'!AG12/'Работы 2020'!G12</f>
        <v>#DIV/0!</v>
      </c>
      <c r="AA17" s="279" t="e">
        <f>'Работы 2020'!AI12/'Работы 2020'!G12</f>
        <v>#DIV/0!</v>
      </c>
      <c r="AB17" s="279" t="e">
        <f>'Работы 2020'!AJ12/'Работы 2020'!G12</f>
        <v>#DIV/0!</v>
      </c>
      <c r="AC17" s="279" t="e">
        <f>'Работы 2020'!AK12/'Работы 2020'!G12</f>
        <v>#DIV/0!</v>
      </c>
      <c r="AD17" s="231" t="e">
        <f>'Работы 2020'!AL12/'Работы 2020'!G12</f>
        <v>#DIV/0!</v>
      </c>
    </row>
    <row r="18" spans="1:30" s="240" customFormat="1" ht="96.75" customHeight="1" x14ac:dyDescent="0.25">
      <c r="A18" s="92"/>
      <c r="B18" s="236" t="s">
        <v>425</v>
      </c>
      <c r="C18" s="237" t="s">
        <v>240</v>
      </c>
      <c r="D18" s="238" t="s">
        <v>241</v>
      </c>
      <c r="E18" s="238"/>
      <c r="F18" s="237"/>
      <c r="G18" s="239" t="s">
        <v>267</v>
      </c>
      <c r="H18" s="239" t="s">
        <v>280</v>
      </c>
      <c r="I18" s="253" t="e">
        <f t="shared" si="0"/>
        <v>#DIV/0!</v>
      </c>
      <c r="J18" s="231" t="e">
        <f>'Работы 2020'!O13/'Работы 2020'!G13</f>
        <v>#DIV/0!</v>
      </c>
      <c r="K18" s="279" t="e">
        <f>'Работы 2020'!P13/'Работы 2020'!G13</f>
        <v>#DIV/0!</v>
      </c>
      <c r="L18" s="279" t="e">
        <f>'Работы 2020'!R13/'Работы 2020'!G13</f>
        <v>#DIV/0!</v>
      </c>
      <c r="M18" s="279" t="e">
        <f>'Работы 2020'!S13/'Работы 2020'!G13</f>
        <v>#DIV/0!</v>
      </c>
      <c r="N18" s="279" t="e">
        <f>'Работы 2020'!T13/'Работы 2020'!G13</f>
        <v>#DIV/0!</v>
      </c>
      <c r="O18" s="231" t="e">
        <f>'Работы 2020'!U13/'Работы 2020'!G13</f>
        <v>#DIV/0!</v>
      </c>
      <c r="P18" s="279" t="e">
        <f>'Работы 2020'!V13/'Работы 2020'!G13</f>
        <v>#DIV/0!</v>
      </c>
      <c r="Q18" s="231" t="e">
        <f>'Работы 2020'!W13/'Работы 2020'!G13</f>
        <v>#DIV/0!</v>
      </c>
      <c r="R18" s="231" t="e">
        <f>'Работы 2020'!X13/'Работы 2020'!G13</f>
        <v>#DIV/0!</v>
      </c>
      <c r="S18" s="231" t="e">
        <f>'Работы 2020'!Y13/'Работы 2020'!G13</f>
        <v>#DIV/0!</v>
      </c>
      <c r="T18" s="231" t="e">
        <f>'Работы 2020'!Z13/'Работы 2020'!G13</f>
        <v>#DIV/0!</v>
      </c>
      <c r="U18" s="231" t="e">
        <f>'Работы 2020'!AA13/'Работы 2020'!G13</f>
        <v>#DIV/0!</v>
      </c>
      <c r="V18" s="231" t="e">
        <f>'Работы 2020'!AB13/'Работы 2020'!G13</f>
        <v>#DIV/0!</v>
      </c>
      <c r="W18" s="231" t="e">
        <f>'Работы 2020'!AC13/'Работы 2020'!G13</f>
        <v>#DIV/0!</v>
      </c>
      <c r="X18" s="231" t="e">
        <f>'Работы 2020'!AD13/'Работы 2020'!G13</f>
        <v>#DIV/0!</v>
      </c>
      <c r="Y18" s="231" t="e">
        <f>'Работы 2020'!AF13/'Работы 2020'!G13</f>
        <v>#DIV/0!</v>
      </c>
      <c r="Z18" s="279" t="e">
        <f>'Работы 2020'!AG13/'Работы 2020'!G13</f>
        <v>#DIV/0!</v>
      </c>
      <c r="AA18" s="279" t="e">
        <f>'Работы 2020'!AI13/'Работы 2020'!G13</f>
        <v>#DIV/0!</v>
      </c>
      <c r="AB18" s="279" t="e">
        <f>'Работы 2020'!AJ13/'Работы 2020'!G13</f>
        <v>#DIV/0!</v>
      </c>
      <c r="AC18" s="279" t="e">
        <f>'Работы 2020'!AK13/'Работы 2020'!G13</f>
        <v>#DIV/0!</v>
      </c>
      <c r="AD18" s="231" t="e">
        <f>'Работы 2020'!AL13/'Работы 2020'!G13</f>
        <v>#DIV/0!</v>
      </c>
    </row>
    <row r="19" spans="1:30" s="240" customFormat="1" ht="96.75" customHeight="1" x14ac:dyDescent="0.25">
      <c r="A19" s="92"/>
      <c r="B19" s="236" t="s">
        <v>425</v>
      </c>
      <c r="C19" s="237" t="s">
        <v>240</v>
      </c>
      <c r="D19" s="238" t="s">
        <v>241</v>
      </c>
      <c r="E19" s="238"/>
      <c r="F19" s="237"/>
      <c r="G19" s="239" t="s">
        <v>281</v>
      </c>
      <c r="H19" s="239" t="s">
        <v>108</v>
      </c>
      <c r="I19" s="253" t="e">
        <f t="shared" si="0"/>
        <v>#DIV/0!</v>
      </c>
      <c r="J19" s="231" t="e">
        <f>'Работы 2020'!O14/'Работы 2020'!G14</f>
        <v>#DIV/0!</v>
      </c>
      <c r="K19" s="279" t="e">
        <f>'Работы 2020'!P14/'Работы 2020'!G14</f>
        <v>#DIV/0!</v>
      </c>
      <c r="L19" s="279" t="e">
        <f>'Работы 2020'!R14/'Работы 2020'!G14</f>
        <v>#DIV/0!</v>
      </c>
      <c r="M19" s="279" t="e">
        <f>'Работы 2020'!S14/'Работы 2020'!G14</f>
        <v>#DIV/0!</v>
      </c>
      <c r="N19" s="279" t="e">
        <f>'Работы 2020'!T14/'Работы 2020'!G14</f>
        <v>#DIV/0!</v>
      </c>
      <c r="O19" s="231" t="e">
        <f>'Работы 2020'!U14/'Работы 2020'!G14</f>
        <v>#DIV/0!</v>
      </c>
      <c r="P19" s="279" t="e">
        <f>'Работы 2020'!V14/'Работы 2020'!G14</f>
        <v>#DIV/0!</v>
      </c>
      <c r="Q19" s="231" t="e">
        <f>'Работы 2020'!W14/'Работы 2020'!G14</f>
        <v>#DIV/0!</v>
      </c>
      <c r="R19" s="231" t="e">
        <f>'Работы 2020'!X14/'Работы 2020'!G14</f>
        <v>#DIV/0!</v>
      </c>
      <c r="S19" s="231" t="e">
        <f>'Работы 2020'!Y14/'Работы 2020'!G14</f>
        <v>#DIV/0!</v>
      </c>
      <c r="T19" s="231" t="e">
        <f>'Работы 2020'!Z14/'Работы 2020'!G14</f>
        <v>#DIV/0!</v>
      </c>
      <c r="U19" s="231" t="e">
        <f>'Работы 2020'!AA14/'Работы 2020'!G14</f>
        <v>#DIV/0!</v>
      </c>
      <c r="V19" s="231" t="e">
        <f>'Работы 2020'!AB14/'Работы 2020'!G14</f>
        <v>#DIV/0!</v>
      </c>
      <c r="W19" s="231" t="e">
        <f>'Работы 2020'!AC14/'Работы 2020'!G14</f>
        <v>#DIV/0!</v>
      </c>
      <c r="X19" s="231" t="e">
        <f>'Работы 2020'!AD14/'Работы 2020'!G14</f>
        <v>#DIV/0!</v>
      </c>
      <c r="Y19" s="231" t="e">
        <f>'Работы 2020'!AF14/'Работы 2020'!G14</f>
        <v>#DIV/0!</v>
      </c>
      <c r="Z19" s="279" t="e">
        <f>'Работы 2020'!AG14/'Работы 2020'!G14</f>
        <v>#DIV/0!</v>
      </c>
      <c r="AA19" s="279" t="e">
        <f>'Работы 2020'!AI14/'Работы 2020'!G14</f>
        <v>#DIV/0!</v>
      </c>
      <c r="AB19" s="279" t="e">
        <f>'Работы 2020'!AJ14/'Работы 2020'!G14</f>
        <v>#DIV/0!</v>
      </c>
      <c r="AC19" s="279" t="e">
        <f>'Работы 2020'!AK14/'Работы 2020'!G14</f>
        <v>#DIV/0!</v>
      </c>
      <c r="AD19" s="231" t="e">
        <f>'Работы 2020'!AL14/'Работы 2020'!G14</f>
        <v>#DIV/0!</v>
      </c>
    </row>
    <row r="20" spans="1:30" s="240" customFormat="1" ht="68.25" customHeight="1" x14ac:dyDescent="0.25">
      <c r="A20" s="92"/>
      <c r="B20" s="236" t="s">
        <v>426</v>
      </c>
      <c r="C20" s="237" t="s">
        <v>182</v>
      </c>
      <c r="D20" s="238" t="s">
        <v>473</v>
      </c>
      <c r="E20" s="238"/>
      <c r="F20" s="238" t="s">
        <v>220</v>
      </c>
      <c r="G20" s="239" t="s">
        <v>267</v>
      </c>
      <c r="H20" s="239" t="s">
        <v>108</v>
      </c>
      <c r="I20" s="253" t="e">
        <f t="shared" si="0"/>
        <v>#DIV/0!</v>
      </c>
      <c r="J20" s="231" t="e">
        <f>'Работы 2020'!O15/'Работы 2020'!G15</f>
        <v>#DIV/0!</v>
      </c>
      <c r="K20" s="279" t="e">
        <f>'Работы 2020'!P15/'Работы 2020'!G15</f>
        <v>#DIV/0!</v>
      </c>
      <c r="L20" s="279" t="e">
        <f>'Работы 2020'!R15/'Работы 2020'!G15</f>
        <v>#DIV/0!</v>
      </c>
      <c r="M20" s="279" t="e">
        <f>'Работы 2020'!S15/'Работы 2020'!G15</f>
        <v>#DIV/0!</v>
      </c>
      <c r="N20" s="279" t="e">
        <f>'Работы 2020'!T15/'Работы 2020'!G15</f>
        <v>#DIV/0!</v>
      </c>
      <c r="O20" s="231" t="e">
        <f>'Работы 2020'!U15/'Работы 2020'!G15</f>
        <v>#DIV/0!</v>
      </c>
      <c r="P20" s="279" t="e">
        <f>'Работы 2020'!V15/'Работы 2020'!G15</f>
        <v>#DIV/0!</v>
      </c>
      <c r="Q20" s="231" t="e">
        <f>'Работы 2020'!W15/'Работы 2020'!G15</f>
        <v>#DIV/0!</v>
      </c>
      <c r="R20" s="231" t="e">
        <f>'Работы 2020'!X15/'Работы 2020'!G15</f>
        <v>#DIV/0!</v>
      </c>
      <c r="S20" s="231" t="e">
        <f>'Работы 2020'!Y15/'Работы 2020'!G15</f>
        <v>#DIV/0!</v>
      </c>
      <c r="T20" s="231" t="e">
        <f>'Работы 2020'!Z15/'Работы 2020'!G15</f>
        <v>#DIV/0!</v>
      </c>
      <c r="U20" s="231" t="e">
        <f>'Работы 2020'!AA15/'Работы 2020'!G15</f>
        <v>#DIV/0!</v>
      </c>
      <c r="V20" s="231" t="e">
        <f>'Работы 2020'!AB15/'Работы 2020'!G15</f>
        <v>#DIV/0!</v>
      </c>
      <c r="W20" s="231" t="e">
        <f>'Работы 2020'!AC15/'Работы 2020'!G15</f>
        <v>#DIV/0!</v>
      </c>
      <c r="X20" s="231" t="e">
        <f>'Работы 2020'!AD15/'Работы 2020'!G15</f>
        <v>#DIV/0!</v>
      </c>
      <c r="Y20" s="231" t="e">
        <f>'Работы 2020'!AF15/'Работы 2020'!G15</f>
        <v>#DIV/0!</v>
      </c>
      <c r="Z20" s="279" t="e">
        <f>'Работы 2020'!AG15/'Работы 2020'!G15</f>
        <v>#DIV/0!</v>
      </c>
      <c r="AA20" s="279" t="e">
        <f>'Работы 2020'!AI15/'Работы 2020'!G15</f>
        <v>#DIV/0!</v>
      </c>
      <c r="AB20" s="279" t="e">
        <f>'Работы 2020'!AJ15/'Работы 2020'!G15</f>
        <v>#DIV/0!</v>
      </c>
      <c r="AC20" s="279" t="e">
        <f>'Работы 2020'!AK15/'Работы 2020'!G15</f>
        <v>#DIV/0!</v>
      </c>
      <c r="AD20" s="231" t="e">
        <f>'Работы 2020'!AL15/'Работы 2020'!G15</f>
        <v>#DIV/0!</v>
      </c>
    </row>
    <row r="21" spans="1:30" s="240" customFormat="1" ht="67.5" customHeight="1" x14ac:dyDescent="0.25">
      <c r="A21" s="92"/>
      <c r="B21" s="235" t="s">
        <v>427</v>
      </c>
      <c r="C21" s="237" t="s">
        <v>159</v>
      </c>
      <c r="D21" s="238" t="s">
        <v>159</v>
      </c>
      <c r="E21" s="238"/>
      <c r="F21" s="238"/>
      <c r="G21" s="239" t="s">
        <v>269</v>
      </c>
      <c r="H21" s="239" t="s">
        <v>116</v>
      </c>
      <c r="I21" s="253" t="e">
        <f t="shared" si="0"/>
        <v>#DIV/0!</v>
      </c>
      <c r="J21" s="231" t="e">
        <f>'Работы 2020'!O16/'Работы 2020'!G16</f>
        <v>#DIV/0!</v>
      </c>
      <c r="K21" s="279" t="e">
        <f>'Работы 2020'!P16/'Работы 2020'!G16</f>
        <v>#DIV/0!</v>
      </c>
      <c r="L21" s="279" t="e">
        <f>'Работы 2020'!R16/'Работы 2020'!G16</f>
        <v>#DIV/0!</v>
      </c>
      <c r="M21" s="279" t="e">
        <f>'Работы 2020'!S16/'Работы 2020'!G16</f>
        <v>#DIV/0!</v>
      </c>
      <c r="N21" s="279" t="e">
        <f>'Работы 2020'!T16/'Работы 2020'!G16</f>
        <v>#DIV/0!</v>
      </c>
      <c r="O21" s="231" t="e">
        <f>'Работы 2020'!U16/'Работы 2020'!G16</f>
        <v>#DIV/0!</v>
      </c>
      <c r="P21" s="279" t="e">
        <f>'Работы 2020'!V16/'Работы 2020'!G16</f>
        <v>#DIV/0!</v>
      </c>
      <c r="Q21" s="231" t="e">
        <f>'Работы 2020'!W16/'Работы 2020'!G16</f>
        <v>#DIV/0!</v>
      </c>
      <c r="R21" s="231" t="e">
        <f>'Работы 2020'!X16/'Работы 2020'!G16</f>
        <v>#DIV/0!</v>
      </c>
      <c r="S21" s="231" t="e">
        <f>'Работы 2020'!Y16/'Работы 2020'!G16</f>
        <v>#DIV/0!</v>
      </c>
      <c r="T21" s="231" t="e">
        <f>'Работы 2020'!Z16/'Работы 2020'!G16</f>
        <v>#DIV/0!</v>
      </c>
      <c r="U21" s="231" t="e">
        <f>'Работы 2020'!AA16/'Работы 2020'!G16</f>
        <v>#DIV/0!</v>
      </c>
      <c r="V21" s="231" t="e">
        <f>'Работы 2020'!AB16/'Работы 2020'!G16</f>
        <v>#DIV/0!</v>
      </c>
      <c r="W21" s="231" t="e">
        <f>'Работы 2020'!AC16/'Работы 2020'!G16</f>
        <v>#DIV/0!</v>
      </c>
      <c r="X21" s="231" t="e">
        <f>'Работы 2020'!AD16/'Работы 2020'!G16</f>
        <v>#DIV/0!</v>
      </c>
      <c r="Y21" s="231" t="e">
        <f>'Работы 2020'!AF16/'Работы 2020'!G16</f>
        <v>#DIV/0!</v>
      </c>
      <c r="Z21" s="279" t="e">
        <f>'Работы 2020'!AG16/'Работы 2020'!G16</f>
        <v>#DIV/0!</v>
      </c>
      <c r="AA21" s="279" t="e">
        <f>'Работы 2020'!AI16/'Работы 2020'!G16</f>
        <v>#DIV/0!</v>
      </c>
      <c r="AB21" s="279" t="e">
        <f>'Работы 2020'!AJ16/'Работы 2020'!G16</f>
        <v>#DIV/0!</v>
      </c>
      <c r="AC21" s="279" t="e">
        <f>'Работы 2020'!AK16/'Работы 2020'!G16</f>
        <v>#DIV/0!</v>
      </c>
      <c r="AD21" s="231" t="e">
        <f>'Работы 2020'!AL16/'Работы 2020'!G16</f>
        <v>#DIV/0!</v>
      </c>
    </row>
    <row r="22" spans="1:30" s="240" customFormat="1" ht="66.75" customHeight="1" x14ac:dyDescent="0.25">
      <c r="A22" s="92"/>
      <c r="B22" s="236" t="s">
        <v>428</v>
      </c>
      <c r="C22" s="237" t="s">
        <v>107</v>
      </c>
      <c r="D22" s="238" t="s">
        <v>175</v>
      </c>
      <c r="E22" s="238"/>
      <c r="F22" s="238" t="s">
        <v>220</v>
      </c>
      <c r="G22" s="239" t="s">
        <v>282</v>
      </c>
      <c r="H22" s="239" t="s">
        <v>108</v>
      </c>
      <c r="I22" s="253" t="e">
        <f t="shared" si="0"/>
        <v>#DIV/0!</v>
      </c>
      <c r="J22" s="231" t="e">
        <f>'Работы 2020'!O17/'Работы 2020'!G17</f>
        <v>#DIV/0!</v>
      </c>
      <c r="K22" s="279" t="e">
        <f>'Работы 2020'!P17/'Работы 2020'!G17</f>
        <v>#DIV/0!</v>
      </c>
      <c r="L22" s="279" t="e">
        <f>'Работы 2020'!R17/'Работы 2020'!G17</f>
        <v>#DIV/0!</v>
      </c>
      <c r="M22" s="279" t="e">
        <f>'Работы 2020'!S17/'Работы 2020'!G17</f>
        <v>#DIV/0!</v>
      </c>
      <c r="N22" s="279" t="e">
        <f>'Работы 2020'!T17/'Работы 2020'!G17</f>
        <v>#DIV/0!</v>
      </c>
      <c r="O22" s="231" t="e">
        <f>'Работы 2020'!U17/'Работы 2020'!G17</f>
        <v>#DIV/0!</v>
      </c>
      <c r="P22" s="279" t="e">
        <f>'Работы 2020'!V17/'Работы 2020'!G17</f>
        <v>#DIV/0!</v>
      </c>
      <c r="Q22" s="231" t="e">
        <f>'Работы 2020'!W17/'Работы 2020'!G17</f>
        <v>#DIV/0!</v>
      </c>
      <c r="R22" s="231" t="e">
        <f>'Работы 2020'!X17/'Работы 2020'!G17</f>
        <v>#DIV/0!</v>
      </c>
      <c r="S22" s="231" t="e">
        <f>'Работы 2020'!Y17/'Работы 2020'!G17</f>
        <v>#DIV/0!</v>
      </c>
      <c r="T22" s="231" t="e">
        <f>'Работы 2020'!Z17/'Работы 2020'!G17</f>
        <v>#DIV/0!</v>
      </c>
      <c r="U22" s="231" t="e">
        <f>'Работы 2020'!AA17/'Работы 2020'!G17</f>
        <v>#DIV/0!</v>
      </c>
      <c r="V22" s="231" t="e">
        <f>'Работы 2020'!AB17/'Работы 2020'!G17</f>
        <v>#DIV/0!</v>
      </c>
      <c r="W22" s="231" t="e">
        <f>'Работы 2020'!AC17/'Работы 2020'!G17</f>
        <v>#DIV/0!</v>
      </c>
      <c r="X22" s="231" t="e">
        <f>'Работы 2020'!AD17/'Работы 2020'!G17</f>
        <v>#DIV/0!</v>
      </c>
      <c r="Y22" s="231" t="e">
        <f>'Работы 2020'!AF17/'Работы 2020'!G17</f>
        <v>#DIV/0!</v>
      </c>
      <c r="Z22" s="279" t="e">
        <f>'Работы 2020'!AG17/'Работы 2020'!G17</f>
        <v>#DIV/0!</v>
      </c>
      <c r="AA22" s="279" t="e">
        <f>'Работы 2020'!AI17/'Работы 2020'!G17</f>
        <v>#DIV/0!</v>
      </c>
      <c r="AB22" s="279" t="e">
        <f>'Работы 2020'!AJ17/'Работы 2020'!G17</f>
        <v>#DIV/0!</v>
      </c>
      <c r="AC22" s="279" t="e">
        <f>'Работы 2020'!AK17/'Работы 2020'!G17</f>
        <v>#DIV/0!</v>
      </c>
      <c r="AD22" s="231" t="e">
        <f>'Работы 2020'!AL17/'Работы 2020'!G17</f>
        <v>#DIV/0!</v>
      </c>
    </row>
    <row r="23" spans="1:30" s="240" customFormat="1" ht="66.75" customHeight="1" x14ac:dyDescent="0.25">
      <c r="A23" s="92"/>
      <c r="B23" s="236" t="s">
        <v>428</v>
      </c>
      <c r="C23" s="237" t="s">
        <v>107</v>
      </c>
      <c r="D23" s="238" t="s">
        <v>175</v>
      </c>
      <c r="E23" s="238"/>
      <c r="F23" s="238" t="s">
        <v>220</v>
      </c>
      <c r="G23" s="239" t="s">
        <v>283</v>
      </c>
      <c r="H23" s="239" t="s">
        <v>108</v>
      </c>
      <c r="I23" s="253" t="e">
        <f t="shared" si="0"/>
        <v>#DIV/0!</v>
      </c>
      <c r="J23" s="231" t="e">
        <f>'Работы 2020'!O18/'Работы 2020'!G18</f>
        <v>#DIV/0!</v>
      </c>
      <c r="K23" s="279" t="e">
        <f>'Работы 2020'!P18/'Работы 2020'!G18</f>
        <v>#DIV/0!</v>
      </c>
      <c r="L23" s="279" t="e">
        <f>'Работы 2020'!R18/'Работы 2020'!G18</f>
        <v>#DIV/0!</v>
      </c>
      <c r="M23" s="279" t="e">
        <f>'Работы 2020'!S18/'Работы 2020'!G18</f>
        <v>#DIV/0!</v>
      </c>
      <c r="N23" s="279" t="e">
        <f>'Работы 2020'!T18/'Работы 2020'!G18</f>
        <v>#DIV/0!</v>
      </c>
      <c r="O23" s="231" t="e">
        <f>'Работы 2020'!U18/'Работы 2020'!G18</f>
        <v>#DIV/0!</v>
      </c>
      <c r="P23" s="279" t="e">
        <f>'Работы 2020'!V18/'Работы 2020'!G18</f>
        <v>#DIV/0!</v>
      </c>
      <c r="Q23" s="231" t="e">
        <f>'Работы 2020'!W18/'Работы 2020'!G18</f>
        <v>#DIV/0!</v>
      </c>
      <c r="R23" s="231" t="e">
        <f>'Работы 2020'!X18/'Работы 2020'!G18</f>
        <v>#DIV/0!</v>
      </c>
      <c r="S23" s="231" t="e">
        <f>'Работы 2020'!Y18/'Работы 2020'!G18</f>
        <v>#DIV/0!</v>
      </c>
      <c r="T23" s="231" t="e">
        <f>'Работы 2020'!Z18/'Работы 2020'!G18</f>
        <v>#DIV/0!</v>
      </c>
      <c r="U23" s="231" t="e">
        <f>'Работы 2020'!AA18/'Работы 2020'!G18</f>
        <v>#DIV/0!</v>
      </c>
      <c r="V23" s="231" t="e">
        <f>'Работы 2020'!AB18/'Работы 2020'!G18</f>
        <v>#DIV/0!</v>
      </c>
      <c r="W23" s="231" t="e">
        <f>'Работы 2020'!AC18/'Работы 2020'!G18</f>
        <v>#DIV/0!</v>
      </c>
      <c r="X23" s="231" t="e">
        <f>'Работы 2020'!AD18/'Работы 2020'!G18</f>
        <v>#DIV/0!</v>
      </c>
      <c r="Y23" s="231" t="e">
        <f>'Работы 2020'!AF18/'Работы 2020'!G18</f>
        <v>#DIV/0!</v>
      </c>
      <c r="Z23" s="279" t="e">
        <f>'Работы 2020'!AG18/'Работы 2020'!G18</f>
        <v>#DIV/0!</v>
      </c>
      <c r="AA23" s="279" t="e">
        <f>'Работы 2020'!AI18/'Работы 2020'!G18</f>
        <v>#DIV/0!</v>
      </c>
      <c r="AB23" s="279" t="e">
        <f>'Работы 2020'!AJ18/'Работы 2020'!G18</f>
        <v>#DIV/0!</v>
      </c>
      <c r="AC23" s="279" t="e">
        <f>'Работы 2020'!AK18/'Работы 2020'!G18</f>
        <v>#DIV/0!</v>
      </c>
      <c r="AD23" s="231" t="e">
        <f>'Работы 2020'!AL18/'Работы 2020'!G18</f>
        <v>#DIV/0!</v>
      </c>
    </row>
    <row r="24" spans="1:30" s="240" customFormat="1" ht="66.75" customHeight="1" x14ac:dyDescent="0.25">
      <c r="A24" s="92"/>
      <c r="B24" s="236" t="s">
        <v>428</v>
      </c>
      <c r="C24" s="237" t="s">
        <v>107</v>
      </c>
      <c r="D24" s="238" t="s">
        <v>175</v>
      </c>
      <c r="E24" s="238"/>
      <c r="F24" s="238" t="s">
        <v>220</v>
      </c>
      <c r="G24" s="239" t="s">
        <v>284</v>
      </c>
      <c r="H24" s="239" t="s">
        <v>108</v>
      </c>
      <c r="I24" s="253" t="e">
        <f t="shared" si="0"/>
        <v>#DIV/0!</v>
      </c>
      <c r="J24" s="231" t="e">
        <f>'Работы 2020'!O19/'Работы 2020'!G19</f>
        <v>#DIV/0!</v>
      </c>
      <c r="K24" s="279" t="e">
        <f>'Работы 2020'!P19/'Работы 2020'!G19</f>
        <v>#DIV/0!</v>
      </c>
      <c r="L24" s="279" t="e">
        <f>'Работы 2020'!R19/'Работы 2020'!G19</f>
        <v>#DIV/0!</v>
      </c>
      <c r="M24" s="279" t="e">
        <f>'Работы 2020'!S19/'Работы 2020'!G19</f>
        <v>#DIV/0!</v>
      </c>
      <c r="N24" s="279" t="e">
        <f>'Работы 2020'!T19/'Работы 2020'!G19</f>
        <v>#DIV/0!</v>
      </c>
      <c r="O24" s="231" t="e">
        <f>'Работы 2020'!U19/'Работы 2020'!G19</f>
        <v>#DIV/0!</v>
      </c>
      <c r="P24" s="279" t="e">
        <f>'Работы 2020'!V19/'Работы 2020'!G19</f>
        <v>#DIV/0!</v>
      </c>
      <c r="Q24" s="231" t="e">
        <f>'Работы 2020'!W19/'Работы 2020'!G19</f>
        <v>#DIV/0!</v>
      </c>
      <c r="R24" s="231" t="e">
        <f>'Работы 2020'!X19/'Работы 2020'!G19</f>
        <v>#DIV/0!</v>
      </c>
      <c r="S24" s="231" t="e">
        <f>'Работы 2020'!Y19/'Работы 2020'!G19</f>
        <v>#DIV/0!</v>
      </c>
      <c r="T24" s="231" t="e">
        <f>'Работы 2020'!Z19/'Работы 2020'!G19</f>
        <v>#DIV/0!</v>
      </c>
      <c r="U24" s="231" t="e">
        <f>'Работы 2020'!AA19/'Работы 2020'!G19</f>
        <v>#DIV/0!</v>
      </c>
      <c r="V24" s="231" t="e">
        <f>'Работы 2020'!AB19/'Работы 2020'!G19</f>
        <v>#DIV/0!</v>
      </c>
      <c r="W24" s="231" t="e">
        <f>'Работы 2020'!AC19/'Работы 2020'!G19</f>
        <v>#DIV/0!</v>
      </c>
      <c r="X24" s="231" t="e">
        <f>'Работы 2020'!AD19/'Работы 2020'!G19</f>
        <v>#DIV/0!</v>
      </c>
      <c r="Y24" s="231" t="e">
        <f>'Работы 2020'!AF19/'Работы 2020'!G19</f>
        <v>#DIV/0!</v>
      </c>
      <c r="Z24" s="279" t="e">
        <f>'Работы 2020'!AG19/'Работы 2020'!G19</f>
        <v>#DIV/0!</v>
      </c>
      <c r="AA24" s="279" t="e">
        <f>'Работы 2020'!AI19/'Работы 2020'!G19</f>
        <v>#DIV/0!</v>
      </c>
      <c r="AB24" s="279" t="e">
        <f>'Работы 2020'!AJ19/'Работы 2020'!G19</f>
        <v>#DIV/0!</v>
      </c>
      <c r="AC24" s="279" t="e">
        <f>'Работы 2020'!AK19/'Работы 2020'!G19</f>
        <v>#DIV/0!</v>
      </c>
      <c r="AD24" s="231" t="e">
        <f>'Работы 2020'!AL19/'Работы 2020'!G19</f>
        <v>#DIV/0!</v>
      </c>
    </row>
    <row r="25" spans="1:30" s="240" customFormat="1" ht="86.25" customHeight="1" x14ac:dyDescent="0.25">
      <c r="A25" s="92"/>
      <c r="B25" s="236" t="s">
        <v>429</v>
      </c>
      <c r="C25" s="237" t="s">
        <v>107</v>
      </c>
      <c r="D25" s="238" t="s">
        <v>170</v>
      </c>
      <c r="E25" s="238"/>
      <c r="F25" s="238" t="s">
        <v>220</v>
      </c>
      <c r="G25" s="239" t="s">
        <v>270</v>
      </c>
      <c r="H25" s="239" t="s">
        <v>108</v>
      </c>
      <c r="I25" s="253" t="e">
        <f t="shared" si="0"/>
        <v>#DIV/0!</v>
      </c>
      <c r="J25" s="231" t="e">
        <f>'Работы 2020'!O20/'Работы 2020'!G20</f>
        <v>#DIV/0!</v>
      </c>
      <c r="K25" s="279" t="e">
        <f>'Работы 2020'!P20/'Работы 2020'!G20</f>
        <v>#DIV/0!</v>
      </c>
      <c r="L25" s="279" t="e">
        <f>'Работы 2020'!R20/'Работы 2020'!G20</f>
        <v>#DIV/0!</v>
      </c>
      <c r="M25" s="279" t="e">
        <f>'Работы 2020'!S20/'Работы 2020'!G20</f>
        <v>#DIV/0!</v>
      </c>
      <c r="N25" s="279" t="e">
        <f>'Работы 2020'!T20/'Работы 2020'!G20</f>
        <v>#DIV/0!</v>
      </c>
      <c r="O25" s="231" t="e">
        <f>'Работы 2020'!U20/'Работы 2020'!G20</f>
        <v>#DIV/0!</v>
      </c>
      <c r="P25" s="279" t="e">
        <f>'Работы 2020'!V20/'Работы 2020'!G20</f>
        <v>#DIV/0!</v>
      </c>
      <c r="Q25" s="231" t="e">
        <f>'Работы 2020'!W20/'Работы 2020'!G20</f>
        <v>#DIV/0!</v>
      </c>
      <c r="R25" s="231" t="e">
        <f>'Работы 2020'!X20/'Работы 2020'!G20</f>
        <v>#DIV/0!</v>
      </c>
      <c r="S25" s="231" t="e">
        <f>'Работы 2020'!Y20/'Работы 2020'!G20</f>
        <v>#DIV/0!</v>
      </c>
      <c r="T25" s="231" t="e">
        <f>'Работы 2020'!Z20/'Работы 2020'!G20</f>
        <v>#DIV/0!</v>
      </c>
      <c r="U25" s="231" t="e">
        <f>'Работы 2020'!AA20/'Работы 2020'!G20</f>
        <v>#DIV/0!</v>
      </c>
      <c r="V25" s="231" t="e">
        <f>'Работы 2020'!AB20/'Работы 2020'!G20</f>
        <v>#DIV/0!</v>
      </c>
      <c r="W25" s="231" t="e">
        <f>'Работы 2020'!AC20/'Работы 2020'!G20</f>
        <v>#DIV/0!</v>
      </c>
      <c r="X25" s="231" t="e">
        <f>'Работы 2020'!AD20/'Работы 2020'!G20</f>
        <v>#DIV/0!</v>
      </c>
      <c r="Y25" s="231" t="e">
        <f>'Работы 2020'!AF20/'Работы 2020'!G20</f>
        <v>#DIV/0!</v>
      </c>
      <c r="Z25" s="279" t="e">
        <f>'Работы 2020'!AG20/'Работы 2020'!G20</f>
        <v>#DIV/0!</v>
      </c>
      <c r="AA25" s="279" t="e">
        <f>'Работы 2020'!AI20/'Работы 2020'!G20</f>
        <v>#DIV/0!</v>
      </c>
      <c r="AB25" s="279" t="e">
        <f>'Работы 2020'!AJ20/'Работы 2020'!G20</f>
        <v>#DIV/0!</v>
      </c>
      <c r="AC25" s="279" t="e">
        <f>'Работы 2020'!AK20/'Работы 2020'!G20</f>
        <v>#DIV/0!</v>
      </c>
      <c r="AD25" s="231" t="e">
        <f>'Работы 2020'!AL20/'Работы 2020'!G20</f>
        <v>#DIV/0!</v>
      </c>
    </row>
    <row r="26" spans="1:30" s="240" customFormat="1" ht="86.25" customHeight="1" x14ac:dyDescent="0.25">
      <c r="A26" s="92"/>
      <c r="B26" s="236" t="s">
        <v>429</v>
      </c>
      <c r="C26" s="237" t="s">
        <v>107</v>
      </c>
      <c r="D26" s="238" t="s">
        <v>170</v>
      </c>
      <c r="E26" s="238"/>
      <c r="F26" s="238" t="s">
        <v>220</v>
      </c>
      <c r="G26" s="239" t="s">
        <v>285</v>
      </c>
      <c r="H26" s="239" t="s">
        <v>108</v>
      </c>
      <c r="I26" s="253" t="e">
        <f t="shared" si="0"/>
        <v>#DIV/0!</v>
      </c>
      <c r="J26" s="231" t="e">
        <f>'Работы 2020'!O21/'Работы 2020'!G21</f>
        <v>#DIV/0!</v>
      </c>
      <c r="K26" s="279" t="e">
        <f>'Работы 2020'!P21/'Работы 2020'!G21</f>
        <v>#DIV/0!</v>
      </c>
      <c r="L26" s="279" t="e">
        <f>'Работы 2020'!R21/'Работы 2020'!G21</f>
        <v>#DIV/0!</v>
      </c>
      <c r="M26" s="279" t="e">
        <f>'Работы 2020'!S21/'Работы 2020'!G21</f>
        <v>#DIV/0!</v>
      </c>
      <c r="N26" s="279" t="e">
        <f>'Работы 2020'!T21/'Работы 2020'!G21</f>
        <v>#DIV/0!</v>
      </c>
      <c r="O26" s="231" t="e">
        <f>'Работы 2020'!U21/'Работы 2020'!G21</f>
        <v>#DIV/0!</v>
      </c>
      <c r="P26" s="279" t="e">
        <f>'Работы 2020'!V21/'Работы 2020'!G21</f>
        <v>#DIV/0!</v>
      </c>
      <c r="Q26" s="231" t="e">
        <f>'Работы 2020'!W21/'Работы 2020'!G21</f>
        <v>#DIV/0!</v>
      </c>
      <c r="R26" s="231" t="e">
        <f>'Работы 2020'!X21/'Работы 2020'!G21</f>
        <v>#DIV/0!</v>
      </c>
      <c r="S26" s="231" t="e">
        <f>'Работы 2020'!Y21/'Работы 2020'!G21</f>
        <v>#DIV/0!</v>
      </c>
      <c r="T26" s="231" t="e">
        <f>'Работы 2020'!Z21/'Работы 2020'!G21</f>
        <v>#DIV/0!</v>
      </c>
      <c r="U26" s="231" t="e">
        <f>'Работы 2020'!AA21/'Работы 2020'!G21</f>
        <v>#DIV/0!</v>
      </c>
      <c r="V26" s="231" t="e">
        <f>'Работы 2020'!AB21/'Работы 2020'!G21</f>
        <v>#DIV/0!</v>
      </c>
      <c r="W26" s="231" t="e">
        <f>'Работы 2020'!AC21/'Работы 2020'!G21</f>
        <v>#DIV/0!</v>
      </c>
      <c r="X26" s="231" t="e">
        <f>'Работы 2020'!AD21/'Работы 2020'!G21</f>
        <v>#DIV/0!</v>
      </c>
      <c r="Y26" s="231" t="e">
        <f>'Работы 2020'!AF21/'Работы 2020'!G21</f>
        <v>#DIV/0!</v>
      </c>
      <c r="Z26" s="279" t="e">
        <f>'Работы 2020'!AG21/'Работы 2020'!G21</f>
        <v>#DIV/0!</v>
      </c>
      <c r="AA26" s="279" t="e">
        <f>'Работы 2020'!AI21/'Работы 2020'!G21</f>
        <v>#DIV/0!</v>
      </c>
      <c r="AB26" s="279" t="e">
        <f>'Работы 2020'!AJ21/'Работы 2020'!G21</f>
        <v>#DIV/0!</v>
      </c>
      <c r="AC26" s="279" t="e">
        <f>'Работы 2020'!AK21/'Работы 2020'!G21</f>
        <v>#DIV/0!</v>
      </c>
      <c r="AD26" s="231" t="e">
        <f>'Работы 2020'!AL21/'Работы 2020'!G21</f>
        <v>#DIV/0!</v>
      </c>
    </row>
    <row r="27" spans="1:30" s="240" customFormat="1" ht="86.25" customHeight="1" x14ac:dyDescent="0.25">
      <c r="A27" s="92"/>
      <c r="B27" s="236" t="s">
        <v>429</v>
      </c>
      <c r="C27" s="237" t="s">
        <v>107</v>
      </c>
      <c r="D27" s="238" t="s">
        <v>170</v>
      </c>
      <c r="E27" s="238"/>
      <c r="F27" s="238" t="s">
        <v>220</v>
      </c>
      <c r="G27" s="239" t="s">
        <v>286</v>
      </c>
      <c r="H27" s="239" t="s">
        <v>108</v>
      </c>
      <c r="I27" s="253" t="e">
        <f t="shared" si="0"/>
        <v>#DIV/0!</v>
      </c>
      <c r="J27" s="231" t="e">
        <f>'Работы 2020'!O22/'Работы 2020'!G22</f>
        <v>#DIV/0!</v>
      </c>
      <c r="K27" s="279" t="e">
        <f>'Работы 2020'!P22/'Работы 2020'!G22</f>
        <v>#DIV/0!</v>
      </c>
      <c r="L27" s="279" t="e">
        <f>'Работы 2020'!R22/'Работы 2020'!G22</f>
        <v>#DIV/0!</v>
      </c>
      <c r="M27" s="279" t="e">
        <f>'Работы 2020'!S22/'Работы 2020'!G22</f>
        <v>#DIV/0!</v>
      </c>
      <c r="N27" s="279" t="e">
        <f>'Работы 2020'!T22/'Работы 2020'!G22</f>
        <v>#DIV/0!</v>
      </c>
      <c r="O27" s="231" t="e">
        <f>'Работы 2020'!U22/'Работы 2020'!G22</f>
        <v>#DIV/0!</v>
      </c>
      <c r="P27" s="279" t="e">
        <f>'Работы 2020'!V22/'Работы 2020'!G22</f>
        <v>#DIV/0!</v>
      </c>
      <c r="Q27" s="231" t="e">
        <f>'Работы 2020'!W22/'Работы 2020'!G22</f>
        <v>#DIV/0!</v>
      </c>
      <c r="R27" s="231" t="e">
        <f>'Работы 2020'!X22/'Работы 2020'!G22</f>
        <v>#DIV/0!</v>
      </c>
      <c r="S27" s="231" t="e">
        <f>'Работы 2020'!Y22/'Работы 2020'!G22</f>
        <v>#DIV/0!</v>
      </c>
      <c r="T27" s="231" t="e">
        <f>'Работы 2020'!Z22/'Работы 2020'!G22</f>
        <v>#DIV/0!</v>
      </c>
      <c r="U27" s="231" t="e">
        <f>'Работы 2020'!AA22/'Работы 2020'!G22</f>
        <v>#DIV/0!</v>
      </c>
      <c r="V27" s="231" t="e">
        <f>'Работы 2020'!AB22/'Работы 2020'!G22</f>
        <v>#DIV/0!</v>
      </c>
      <c r="W27" s="231" t="e">
        <f>'Работы 2020'!AC22/'Работы 2020'!G22</f>
        <v>#DIV/0!</v>
      </c>
      <c r="X27" s="231" t="e">
        <f>'Работы 2020'!AD22/'Работы 2020'!G22</f>
        <v>#DIV/0!</v>
      </c>
      <c r="Y27" s="231" t="e">
        <f>'Работы 2020'!AF22/'Работы 2020'!G22</f>
        <v>#DIV/0!</v>
      </c>
      <c r="Z27" s="279" t="e">
        <f>'Работы 2020'!AG22/'Работы 2020'!G22</f>
        <v>#DIV/0!</v>
      </c>
      <c r="AA27" s="279" t="e">
        <f>'Работы 2020'!AI22/'Работы 2020'!G22</f>
        <v>#DIV/0!</v>
      </c>
      <c r="AB27" s="279" t="e">
        <f>'Работы 2020'!AJ22/'Работы 2020'!G22</f>
        <v>#DIV/0!</v>
      </c>
      <c r="AC27" s="279" t="e">
        <f>'Работы 2020'!AK22/'Работы 2020'!G22</f>
        <v>#DIV/0!</v>
      </c>
      <c r="AD27" s="231" t="e">
        <f>'Работы 2020'!AL22/'Работы 2020'!G22</f>
        <v>#DIV/0!</v>
      </c>
    </row>
    <row r="28" spans="1:30" s="240" customFormat="1" ht="195" customHeight="1" x14ac:dyDescent="0.25">
      <c r="A28" s="92"/>
      <c r="B28" s="241" t="s">
        <v>430</v>
      </c>
      <c r="C28" s="237" t="s">
        <v>173</v>
      </c>
      <c r="D28" s="238" t="s">
        <v>174</v>
      </c>
      <c r="E28" s="238"/>
      <c r="F28" s="238"/>
      <c r="G28" s="239" t="s">
        <v>287</v>
      </c>
      <c r="H28" s="239" t="s">
        <v>108</v>
      </c>
      <c r="I28" s="253" t="e">
        <f t="shared" si="0"/>
        <v>#DIV/0!</v>
      </c>
      <c r="J28" s="231" t="e">
        <f>'Работы 2020'!O23/'Работы 2020'!G23</f>
        <v>#DIV/0!</v>
      </c>
      <c r="K28" s="279" t="e">
        <f>'Работы 2020'!P23/'Работы 2020'!G23</f>
        <v>#DIV/0!</v>
      </c>
      <c r="L28" s="279" t="e">
        <f>'Работы 2020'!R23/'Работы 2020'!G23</f>
        <v>#DIV/0!</v>
      </c>
      <c r="M28" s="279" t="e">
        <f>'Работы 2020'!S23/'Работы 2020'!G23</f>
        <v>#DIV/0!</v>
      </c>
      <c r="N28" s="279" t="e">
        <f>'Работы 2020'!T23/'Работы 2020'!G23</f>
        <v>#DIV/0!</v>
      </c>
      <c r="O28" s="231" t="e">
        <f>'Работы 2020'!U23/'Работы 2020'!G23</f>
        <v>#DIV/0!</v>
      </c>
      <c r="P28" s="279" t="e">
        <f>'Работы 2020'!V23/'Работы 2020'!G23</f>
        <v>#DIV/0!</v>
      </c>
      <c r="Q28" s="231" t="e">
        <f>'Работы 2020'!W23/'Работы 2020'!G23</f>
        <v>#DIV/0!</v>
      </c>
      <c r="R28" s="231" t="e">
        <f>'Работы 2020'!X23/'Работы 2020'!G23</f>
        <v>#DIV/0!</v>
      </c>
      <c r="S28" s="231" t="e">
        <f>'Работы 2020'!Y23/'Работы 2020'!G23</f>
        <v>#DIV/0!</v>
      </c>
      <c r="T28" s="231" t="e">
        <f>'Работы 2020'!Z23/'Работы 2020'!G23</f>
        <v>#DIV/0!</v>
      </c>
      <c r="U28" s="231" t="e">
        <f>'Работы 2020'!AA23/'Работы 2020'!G23</f>
        <v>#DIV/0!</v>
      </c>
      <c r="V28" s="231" t="e">
        <f>'Работы 2020'!AB23/'Работы 2020'!G23</f>
        <v>#DIV/0!</v>
      </c>
      <c r="W28" s="231" t="e">
        <f>'Работы 2020'!AC23/'Работы 2020'!G23</f>
        <v>#DIV/0!</v>
      </c>
      <c r="X28" s="231" t="e">
        <f>'Работы 2020'!AD23/'Работы 2020'!G23</f>
        <v>#DIV/0!</v>
      </c>
      <c r="Y28" s="231" t="e">
        <f>'Работы 2020'!AF23/'Работы 2020'!G23</f>
        <v>#DIV/0!</v>
      </c>
      <c r="Z28" s="279" t="e">
        <f>'Работы 2020'!AG23/'Работы 2020'!G23</f>
        <v>#DIV/0!</v>
      </c>
      <c r="AA28" s="279" t="e">
        <f>'Работы 2020'!AI23/'Работы 2020'!G23</f>
        <v>#DIV/0!</v>
      </c>
      <c r="AB28" s="279" t="e">
        <f>'Работы 2020'!AJ23/'Работы 2020'!G23</f>
        <v>#DIV/0!</v>
      </c>
      <c r="AC28" s="279" t="e">
        <f>'Работы 2020'!AK23/'Работы 2020'!G23</f>
        <v>#DIV/0!</v>
      </c>
      <c r="AD28" s="231" t="e">
        <f>'Работы 2020'!AL23/'Работы 2020'!G23</f>
        <v>#DIV/0!</v>
      </c>
    </row>
    <row r="29" spans="1:30" s="240" customFormat="1" ht="401.25" customHeight="1" x14ac:dyDescent="0.25">
      <c r="A29" s="92"/>
      <c r="B29" s="241" t="s">
        <v>431</v>
      </c>
      <c r="C29" s="237" t="s">
        <v>200</v>
      </c>
      <c r="D29" s="238" t="s">
        <v>201</v>
      </c>
      <c r="E29" s="238"/>
      <c r="F29" s="238"/>
      <c r="G29" s="239" t="s">
        <v>271</v>
      </c>
      <c r="H29" s="239" t="s">
        <v>108</v>
      </c>
      <c r="I29" s="253" t="e">
        <f t="shared" si="0"/>
        <v>#DIV/0!</v>
      </c>
      <c r="J29" s="231" t="e">
        <f>'Работы 2020'!O24/'Работы 2020'!G24</f>
        <v>#DIV/0!</v>
      </c>
      <c r="K29" s="279" t="e">
        <f>'Работы 2020'!P24/'Работы 2020'!G24</f>
        <v>#DIV/0!</v>
      </c>
      <c r="L29" s="279" t="e">
        <f>'Работы 2020'!R24/'Работы 2020'!G24</f>
        <v>#DIV/0!</v>
      </c>
      <c r="M29" s="279" t="e">
        <f>'Работы 2020'!S24/'Работы 2020'!G24</f>
        <v>#DIV/0!</v>
      </c>
      <c r="N29" s="279" t="e">
        <f>'Работы 2020'!T24/'Работы 2020'!G24</f>
        <v>#DIV/0!</v>
      </c>
      <c r="O29" s="231" t="e">
        <f>'Работы 2020'!U24/'Работы 2020'!G24</f>
        <v>#DIV/0!</v>
      </c>
      <c r="P29" s="279" t="e">
        <f>'Работы 2020'!V24/'Работы 2020'!G24</f>
        <v>#DIV/0!</v>
      </c>
      <c r="Q29" s="231" t="e">
        <f>'Работы 2020'!W24/'Работы 2020'!G24</f>
        <v>#DIV/0!</v>
      </c>
      <c r="R29" s="231" t="e">
        <f>'Работы 2020'!X24/'Работы 2020'!G24</f>
        <v>#DIV/0!</v>
      </c>
      <c r="S29" s="231" t="e">
        <f>'Работы 2020'!Y24/'Работы 2020'!G24</f>
        <v>#DIV/0!</v>
      </c>
      <c r="T29" s="231" t="e">
        <f>'Работы 2020'!Z24/'Работы 2020'!G24</f>
        <v>#DIV/0!</v>
      </c>
      <c r="U29" s="231" t="e">
        <f>'Работы 2020'!AA24/'Работы 2020'!G24</f>
        <v>#DIV/0!</v>
      </c>
      <c r="V29" s="231" t="e">
        <f>'Работы 2020'!AB24/'Работы 2020'!G24</f>
        <v>#DIV/0!</v>
      </c>
      <c r="W29" s="231" t="e">
        <f>'Работы 2020'!AC24/'Работы 2020'!G24</f>
        <v>#DIV/0!</v>
      </c>
      <c r="X29" s="231" t="e">
        <f>'Работы 2020'!AD24/'Работы 2020'!G24</f>
        <v>#DIV/0!</v>
      </c>
      <c r="Y29" s="231" t="e">
        <f>'Работы 2020'!AF24/'Работы 2020'!G24</f>
        <v>#DIV/0!</v>
      </c>
      <c r="Z29" s="279" t="e">
        <f>'Работы 2020'!AG24/'Работы 2020'!G24</f>
        <v>#DIV/0!</v>
      </c>
      <c r="AA29" s="279" t="e">
        <f>'Работы 2020'!AI24/'Работы 2020'!G24</f>
        <v>#DIV/0!</v>
      </c>
      <c r="AB29" s="279" t="e">
        <f>'Работы 2020'!AJ24/'Работы 2020'!G24</f>
        <v>#DIV/0!</v>
      </c>
      <c r="AC29" s="279" t="e">
        <f>'Работы 2020'!AK24/'Работы 2020'!G24</f>
        <v>#DIV/0!</v>
      </c>
      <c r="AD29" s="231" t="e">
        <f>'Работы 2020'!AL24/'Работы 2020'!G24</f>
        <v>#DIV/0!</v>
      </c>
    </row>
    <row r="30" spans="1:30" s="240" customFormat="1" ht="35.25" customHeight="1" x14ac:dyDescent="0.25">
      <c r="A30" s="92"/>
      <c r="B30" s="241" t="s">
        <v>733</v>
      </c>
      <c r="C30" s="237" t="s">
        <v>172</v>
      </c>
      <c r="D30" s="238" t="s">
        <v>749</v>
      </c>
      <c r="E30" s="238"/>
      <c r="F30" s="237" t="s">
        <v>227</v>
      </c>
      <c r="G30" s="239" t="s">
        <v>748</v>
      </c>
      <c r="H30" s="239" t="s">
        <v>108</v>
      </c>
      <c r="I30" s="253" t="e">
        <f t="shared" si="0"/>
        <v>#DIV/0!</v>
      </c>
      <c r="J30" s="231" t="e">
        <f>'Работы 2020'!O25/'Работы 2020'!G25</f>
        <v>#DIV/0!</v>
      </c>
      <c r="K30" s="279" t="e">
        <f>'Работы 2020'!P25/'Работы 2020'!G25</f>
        <v>#DIV/0!</v>
      </c>
      <c r="L30" s="279" t="e">
        <f>'Работы 2020'!R25/'Работы 2020'!G25</f>
        <v>#DIV/0!</v>
      </c>
      <c r="M30" s="279" t="e">
        <f>'Работы 2020'!S25/'Работы 2020'!G25</f>
        <v>#DIV/0!</v>
      </c>
      <c r="N30" s="279" t="e">
        <f>'Работы 2020'!T25/'Работы 2020'!G25</f>
        <v>#DIV/0!</v>
      </c>
      <c r="O30" s="231" t="e">
        <f>'Работы 2020'!U25/'Работы 2020'!G25</f>
        <v>#DIV/0!</v>
      </c>
      <c r="P30" s="279" t="e">
        <f>'Работы 2020'!V25/'Работы 2020'!G25</f>
        <v>#DIV/0!</v>
      </c>
      <c r="Q30" s="231" t="e">
        <f>'Работы 2020'!W25/'Работы 2020'!G25</f>
        <v>#DIV/0!</v>
      </c>
      <c r="R30" s="231" t="e">
        <f>'Работы 2020'!X25/'Работы 2020'!G25</f>
        <v>#DIV/0!</v>
      </c>
      <c r="S30" s="231" t="e">
        <f>'Работы 2020'!Y25/'Работы 2020'!G25</f>
        <v>#DIV/0!</v>
      </c>
      <c r="T30" s="231" t="e">
        <f>'Работы 2020'!Z25/'Работы 2020'!G25</f>
        <v>#DIV/0!</v>
      </c>
      <c r="U30" s="231" t="e">
        <f>'Работы 2020'!AA25/'Работы 2020'!G25</f>
        <v>#DIV/0!</v>
      </c>
      <c r="V30" s="231" t="e">
        <f>'Работы 2020'!AB25/'Работы 2020'!G25</f>
        <v>#DIV/0!</v>
      </c>
      <c r="W30" s="231" t="e">
        <f>'Работы 2020'!AC25/'Работы 2020'!G25</f>
        <v>#DIV/0!</v>
      </c>
      <c r="X30" s="231" t="e">
        <f>'Работы 2020'!AD25/'Работы 2020'!G25</f>
        <v>#DIV/0!</v>
      </c>
      <c r="Y30" s="231" t="e">
        <f>'Работы 2020'!AF25/'Работы 2020'!G25</f>
        <v>#DIV/0!</v>
      </c>
      <c r="Z30" s="279" t="e">
        <f>'Работы 2020'!AG25/'Работы 2020'!G25</f>
        <v>#DIV/0!</v>
      </c>
      <c r="AA30" s="279" t="e">
        <f>'Работы 2020'!AI25/'Работы 2020'!G25</f>
        <v>#DIV/0!</v>
      </c>
      <c r="AB30" s="279" t="e">
        <f>'Работы 2020'!AJ25/'Работы 2020'!G25</f>
        <v>#DIV/0!</v>
      </c>
      <c r="AC30" s="279" t="e">
        <f>'Работы 2020'!AK25/'Работы 2020'!G25</f>
        <v>#DIV/0!</v>
      </c>
      <c r="AD30" s="231" t="e">
        <f>'Работы 2020'!AL25/'Работы 2020'!G25</f>
        <v>#DIV/0!</v>
      </c>
    </row>
    <row r="31" spans="1:30" s="240" customFormat="1" ht="81" customHeight="1" x14ac:dyDescent="0.25">
      <c r="A31" s="92"/>
      <c r="B31" s="236" t="s">
        <v>432</v>
      </c>
      <c r="C31" s="237" t="s">
        <v>156</v>
      </c>
      <c r="D31" s="238" t="s">
        <v>163</v>
      </c>
      <c r="E31" s="238" t="s">
        <v>223</v>
      </c>
      <c r="F31" s="242"/>
      <c r="G31" s="239" t="s">
        <v>288</v>
      </c>
      <c r="H31" s="239" t="s">
        <v>209</v>
      </c>
      <c r="I31" s="253" t="e">
        <f t="shared" si="0"/>
        <v>#DIV/0!</v>
      </c>
      <c r="J31" s="231" t="e">
        <f>'Работы 2020'!O26/'Работы 2020'!G26</f>
        <v>#DIV/0!</v>
      </c>
      <c r="K31" s="279" t="e">
        <f>'Работы 2020'!P26/'Работы 2020'!G26</f>
        <v>#DIV/0!</v>
      </c>
      <c r="L31" s="279" t="e">
        <f>'Работы 2020'!R26/'Работы 2020'!G26</f>
        <v>#DIV/0!</v>
      </c>
      <c r="M31" s="279" t="e">
        <f>'Работы 2020'!S26/'Работы 2020'!G26</f>
        <v>#DIV/0!</v>
      </c>
      <c r="N31" s="279" t="e">
        <f>'Работы 2020'!T26/'Работы 2020'!G26</f>
        <v>#DIV/0!</v>
      </c>
      <c r="O31" s="231" t="e">
        <f>'Работы 2020'!U26/'Работы 2020'!G26</f>
        <v>#DIV/0!</v>
      </c>
      <c r="P31" s="279" t="e">
        <f>'Работы 2020'!V26/'Работы 2020'!G26</f>
        <v>#DIV/0!</v>
      </c>
      <c r="Q31" s="231" t="e">
        <f>'Работы 2020'!W26/'Работы 2020'!G26</f>
        <v>#DIV/0!</v>
      </c>
      <c r="R31" s="231" t="e">
        <f>'Работы 2020'!X26/'Работы 2020'!G26</f>
        <v>#DIV/0!</v>
      </c>
      <c r="S31" s="231" t="e">
        <f>'Работы 2020'!Y26/'Работы 2020'!G26</f>
        <v>#DIV/0!</v>
      </c>
      <c r="T31" s="231" t="e">
        <f>'Работы 2020'!Z26/'Работы 2020'!G26</f>
        <v>#DIV/0!</v>
      </c>
      <c r="U31" s="231" t="e">
        <f>'Работы 2020'!AA26/'Работы 2020'!G26</f>
        <v>#DIV/0!</v>
      </c>
      <c r="V31" s="231" t="e">
        <f>'Работы 2020'!AB26/'Работы 2020'!G26</f>
        <v>#DIV/0!</v>
      </c>
      <c r="W31" s="231" t="e">
        <f>'Работы 2020'!AC26/'Работы 2020'!G26</f>
        <v>#DIV/0!</v>
      </c>
      <c r="X31" s="231" t="e">
        <f>'Работы 2020'!AD26/'Работы 2020'!G26</f>
        <v>#DIV/0!</v>
      </c>
      <c r="Y31" s="231" t="e">
        <f>'Работы 2020'!AF26/'Работы 2020'!G26</f>
        <v>#DIV/0!</v>
      </c>
      <c r="Z31" s="279" t="e">
        <f>'Работы 2020'!AG26/'Работы 2020'!G26</f>
        <v>#DIV/0!</v>
      </c>
      <c r="AA31" s="279" t="e">
        <f>'Работы 2020'!AI26/'Работы 2020'!G26</f>
        <v>#DIV/0!</v>
      </c>
      <c r="AB31" s="279" t="e">
        <f>'Работы 2020'!AJ26/'Работы 2020'!G26</f>
        <v>#DIV/0!</v>
      </c>
      <c r="AC31" s="279" t="e">
        <f>'Работы 2020'!AK26/'Работы 2020'!G26</f>
        <v>#DIV/0!</v>
      </c>
      <c r="AD31" s="231" t="e">
        <f>'Работы 2020'!AL26/'Работы 2020'!G26</f>
        <v>#DIV/0!</v>
      </c>
    </row>
    <row r="32" spans="1:30" s="240" customFormat="1" ht="65.25" customHeight="1" x14ac:dyDescent="0.25">
      <c r="A32" s="92"/>
      <c r="B32" s="236" t="s">
        <v>731</v>
      </c>
      <c r="C32" s="237" t="s">
        <v>198</v>
      </c>
      <c r="D32" s="238" t="s">
        <v>749</v>
      </c>
      <c r="E32" s="238"/>
      <c r="F32" s="237" t="s">
        <v>227</v>
      </c>
      <c r="G32" s="239" t="s">
        <v>750</v>
      </c>
      <c r="H32" s="239" t="s">
        <v>108</v>
      </c>
      <c r="I32" s="253" t="e">
        <f t="shared" si="0"/>
        <v>#DIV/0!</v>
      </c>
      <c r="J32" s="231" t="e">
        <f>'Работы 2020'!O27/'Работы 2020'!G27</f>
        <v>#DIV/0!</v>
      </c>
      <c r="K32" s="279" t="e">
        <f>'Работы 2020'!P27/'Работы 2020'!G27</f>
        <v>#DIV/0!</v>
      </c>
      <c r="L32" s="279" t="e">
        <f>'Работы 2020'!R27/'Работы 2020'!G27</f>
        <v>#DIV/0!</v>
      </c>
      <c r="M32" s="279" t="e">
        <f>'Работы 2020'!S27/'Работы 2020'!G27</f>
        <v>#DIV/0!</v>
      </c>
      <c r="N32" s="279" t="e">
        <f>'Работы 2020'!T27/'Работы 2020'!G27</f>
        <v>#DIV/0!</v>
      </c>
      <c r="O32" s="231" t="e">
        <f>'Работы 2020'!U27/'Работы 2020'!G27</f>
        <v>#DIV/0!</v>
      </c>
      <c r="P32" s="279" t="e">
        <f>'Работы 2020'!V27/'Работы 2020'!G27</f>
        <v>#DIV/0!</v>
      </c>
      <c r="Q32" s="231" t="e">
        <f>'Работы 2020'!W27/'Работы 2020'!G27</f>
        <v>#DIV/0!</v>
      </c>
      <c r="R32" s="231" t="e">
        <f>'Работы 2020'!X27/'Работы 2020'!G27</f>
        <v>#DIV/0!</v>
      </c>
      <c r="S32" s="231" t="e">
        <f>'Работы 2020'!Y27/'Работы 2020'!G27</f>
        <v>#DIV/0!</v>
      </c>
      <c r="T32" s="231" t="e">
        <f>'Работы 2020'!Z27/'Работы 2020'!G27</f>
        <v>#DIV/0!</v>
      </c>
      <c r="U32" s="231" t="e">
        <f>'Работы 2020'!AA27/'Работы 2020'!G27</f>
        <v>#DIV/0!</v>
      </c>
      <c r="V32" s="231" t="e">
        <f>'Работы 2020'!AB27/'Работы 2020'!G27</f>
        <v>#DIV/0!</v>
      </c>
      <c r="W32" s="231" t="e">
        <f>'Работы 2020'!AC27/'Работы 2020'!G27</f>
        <v>#DIV/0!</v>
      </c>
      <c r="X32" s="231" t="e">
        <f>'Работы 2020'!AD27/'Работы 2020'!G27</f>
        <v>#DIV/0!</v>
      </c>
      <c r="Y32" s="231" t="e">
        <f>'Работы 2020'!AF27/'Работы 2020'!G27</f>
        <v>#DIV/0!</v>
      </c>
      <c r="Z32" s="279" t="e">
        <f>'Работы 2020'!AG27/'Работы 2020'!G27</f>
        <v>#DIV/0!</v>
      </c>
      <c r="AA32" s="279" t="e">
        <f>'Работы 2020'!AI27/'Работы 2020'!G27</f>
        <v>#DIV/0!</v>
      </c>
      <c r="AB32" s="279" t="e">
        <f>'Работы 2020'!AJ27/'Работы 2020'!G27</f>
        <v>#DIV/0!</v>
      </c>
      <c r="AC32" s="279" t="e">
        <f>'Работы 2020'!AK27/'Работы 2020'!G27</f>
        <v>#DIV/0!</v>
      </c>
      <c r="AD32" s="231" t="e">
        <f>'Работы 2020'!AL27/'Работы 2020'!G27</f>
        <v>#DIV/0!</v>
      </c>
    </row>
    <row r="33" spans="1:30" s="240" customFormat="1" ht="402.75" customHeight="1" x14ac:dyDescent="0.25">
      <c r="A33" s="92"/>
      <c r="B33" s="236" t="s">
        <v>438</v>
      </c>
      <c r="C33" s="237" t="s">
        <v>179</v>
      </c>
      <c r="D33" s="238" t="s">
        <v>228</v>
      </c>
      <c r="E33" s="238"/>
      <c r="F33" s="238"/>
      <c r="G33" s="239" t="s">
        <v>289</v>
      </c>
      <c r="H33" s="239" t="s">
        <v>108</v>
      </c>
      <c r="I33" s="253" t="e">
        <f t="shared" si="0"/>
        <v>#DIV/0!</v>
      </c>
      <c r="J33" s="231" t="e">
        <f>'Работы 2020'!O28/'Работы 2020'!G28</f>
        <v>#DIV/0!</v>
      </c>
      <c r="K33" s="279" t="e">
        <f>'Работы 2020'!P28/'Работы 2020'!G28</f>
        <v>#DIV/0!</v>
      </c>
      <c r="L33" s="279" t="e">
        <f>'Работы 2020'!R28/'Работы 2020'!G28</f>
        <v>#DIV/0!</v>
      </c>
      <c r="M33" s="279" t="e">
        <f>'Работы 2020'!S28/'Работы 2020'!G28</f>
        <v>#DIV/0!</v>
      </c>
      <c r="N33" s="279" t="e">
        <f>'Работы 2020'!T28/'Работы 2020'!G28</f>
        <v>#DIV/0!</v>
      </c>
      <c r="O33" s="231" t="e">
        <f>'Работы 2020'!U28/'Работы 2020'!G28</f>
        <v>#DIV/0!</v>
      </c>
      <c r="P33" s="279" t="e">
        <f>'Работы 2020'!V28/'Работы 2020'!G28</f>
        <v>#DIV/0!</v>
      </c>
      <c r="Q33" s="231" t="e">
        <f>'Работы 2020'!W28/'Работы 2020'!G28</f>
        <v>#DIV/0!</v>
      </c>
      <c r="R33" s="231" t="e">
        <f>'Работы 2020'!X28/'Работы 2020'!G28</f>
        <v>#DIV/0!</v>
      </c>
      <c r="S33" s="231" t="e">
        <f>'Работы 2020'!Y28/'Работы 2020'!G28</f>
        <v>#DIV/0!</v>
      </c>
      <c r="T33" s="231" t="e">
        <f>'Работы 2020'!Z28/'Работы 2020'!G28</f>
        <v>#DIV/0!</v>
      </c>
      <c r="U33" s="231" t="e">
        <f>'Работы 2020'!AA28/'Работы 2020'!G28</f>
        <v>#DIV/0!</v>
      </c>
      <c r="V33" s="231" t="e">
        <f>'Работы 2020'!AB28/'Работы 2020'!G28</f>
        <v>#DIV/0!</v>
      </c>
      <c r="W33" s="231" t="e">
        <f>'Работы 2020'!AC28/'Работы 2020'!G28</f>
        <v>#DIV/0!</v>
      </c>
      <c r="X33" s="231" t="e">
        <f>'Работы 2020'!AD28/'Работы 2020'!G28</f>
        <v>#DIV/0!</v>
      </c>
      <c r="Y33" s="231" t="e">
        <f>'Работы 2020'!AF28/'Работы 2020'!G28</f>
        <v>#DIV/0!</v>
      </c>
      <c r="Z33" s="279" t="e">
        <f>'Работы 2020'!AG28/'Работы 2020'!G28</f>
        <v>#DIV/0!</v>
      </c>
      <c r="AA33" s="279" t="e">
        <f>'Работы 2020'!AI28/'Работы 2020'!G28</f>
        <v>#DIV/0!</v>
      </c>
      <c r="AB33" s="279" t="e">
        <f>'Работы 2020'!AJ28/'Работы 2020'!G28</f>
        <v>#DIV/0!</v>
      </c>
      <c r="AC33" s="279" t="e">
        <f>'Работы 2020'!AK28/'Работы 2020'!G28</f>
        <v>#DIV/0!</v>
      </c>
      <c r="AD33" s="231" t="e">
        <f>'Работы 2020'!AL28/'Работы 2020'!G28</f>
        <v>#DIV/0!</v>
      </c>
    </row>
    <row r="34" spans="1:30" s="240" customFormat="1" ht="401.25" customHeight="1" x14ac:dyDescent="0.25">
      <c r="A34" s="92"/>
      <c r="B34" s="236" t="s">
        <v>438</v>
      </c>
      <c r="C34" s="237" t="s">
        <v>179</v>
      </c>
      <c r="D34" s="238" t="s">
        <v>228</v>
      </c>
      <c r="E34" s="238"/>
      <c r="F34" s="238"/>
      <c r="G34" s="239" t="s">
        <v>290</v>
      </c>
      <c r="H34" s="239" t="s">
        <v>108</v>
      </c>
      <c r="I34" s="253" t="e">
        <f t="shared" si="0"/>
        <v>#DIV/0!</v>
      </c>
      <c r="J34" s="231" t="e">
        <f>'Работы 2020'!O33/'Работы 2020'!G33</f>
        <v>#DIV/0!</v>
      </c>
      <c r="K34" s="279" t="e">
        <f>'Работы 2020'!P33/'Работы 2020'!G33</f>
        <v>#DIV/0!</v>
      </c>
      <c r="L34" s="279" t="e">
        <f>'Работы 2020'!R33/'Работы 2020'!G33</f>
        <v>#DIV/0!</v>
      </c>
      <c r="M34" s="279" t="e">
        <f>'Работы 2020'!S33/'Работы 2020'!G33</f>
        <v>#DIV/0!</v>
      </c>
      <c r="N34" s="279" t="e">
        <f>'Работы 2020'!T33/'Работы 2020'!G33</f>
        <v>#DIV/0!</v>
      </c>
      <c r="O34" s="231" t="e">
        <f>'Работы 2020'!U33/'Работы 2020'!G33</f>
        <v>#DIV/0!</v>
      </c>
      <c r="P34" s="279" t="e">
        <f>'Работы 2020'!V33/'Работы 2020'!G33</f>
        <v>#DIV/0!</v>
      </c>
      <c r="Q34" s="231" t="e">
        <f>'Работы 2020'!W33/'Работы 2020'!G33</f>
        <v>#DIV/0!</v>
      </c>
      <c r="R34" s="231" t="e">
        <f>'Работы 2020'!X33/'Работы 2020'!G33</f>
        <v>#DIV/0!</v>
      </c>
      <c r="S34" s="231" t="e">
        <f>'Работы 2020'!Y33/'Работы 2020'!G33</f>
        <v>#DIV/0!</v>
      </c>
      <c r="T34" s="231" t="e">
        <f>'Работы 2020'!Z33/'Работы 2020'!G33</f>
        <v>#DIV/0!</v>
      </c>
      <c r="U34" s="231" t="e">
        <f>'Работы 2020'!AA33/'Работы 2020'!G33</f>
        <v>#DIV/0!</v>
      </c>
      <c r="V34" s="231" t="e">
        <f>'Работы 2020'!AB33/'Работы 2020'!G33</f>
        <v>#DIV/0!</v>
      </c>
      <c r="W34" s="231" t="e">
        <f>'Работы 2020'!AC33/'Работы 2020'!G33</f>
        <v>#DIV/0!</v>
      </c>
      <c r="X34" s="231" t="e">
        <f>'Работы 2020'!AD33/'Работы 2020'!G33</f>
        <v>#DIV/0!</v>
      </c>
      <c r="Y34" s="231" t="e">
        <f>'Работы 2020'!AF33/'Работы 2020'!G33</f>
        <v>#DIV/0!</v>
      </c>
      <c r="Z34" s="279" t="e">
        <f>'Работы 2020'!AG33/'Работы 2020'!G33</f>
        <v>#DIV/0!</v>
      </c>
      <c r="AA34" s="279" t="e">
        <f>'Работы 2020'!AI33/'Работы 2020'!G33</f>
        <v>#DIV/0!</v>
      </c>
      <c r="AB34" s="279" t="e">
        <f>'Работы 2020'!AJ33/'Работы 2020'!G33</f>
        <v>#DIV/0!</v>
      </c>
      <c r="AC34" s="279" t="e">
        <f>'Работы 2020'!AK33/'Работы 2020'!G33</f>
        <v>#DIV/0!</v>
      </c>
      <c r="AD34" s="231" t="e">
        <f>'Работы 2020'!AL33/'Работы 2020'!G33</f>
        <v>#DIV/0!</v>
      </c>
    </row>
    <row r="35" spans="1:30" s="240" customFormat="1" ht="66" customHeight="1" x14ac:dyDescent="0.25">
      <c r="A35" s="92"/>
      <c r="B35" s="236" t="s">
        <v>447</v>
      </c>
      <c r="C35" s="238" t="s">
        <v>107</v>
      </c>
      <c r="D35" s="238" t="s">
        <v>169</v>
      </c>
      <c r="E35" s="238"/>
      <c r="F35" s="238" t="s">
        <v>220</v>
      </c>
      <c r="G35" s="239" t="s">
        <v>269</v>
      </c>
      <c r="H35" s="239" t="s">
        <v>116</v>
      </c>
      <c r="I35" s="253" t="e">
        <f t="shared" si="0"/>
        <v>#DIV/0!</v>
      </c>
      <c r="J35" s="231" t="e">
        <f>'Работы 2020'!O34/'Работы 2020'!G34</f>
        <v>#DIV/0!</v>
      </c>
      <c r="K35" s="279" t="e">
        <f>'Работы 2020'!P34/'Работы 2020'!G34</f>
        <v>#DIV/0!</v>
      </c>
      <c r="L35" s="279" t="e">
        <f>'Работы 2020'!R34/'Работы 2020'!G34</f>
        <v>#DIV/0!</v>
      </c>
      <c r="M35" s="279" t="e">
        <f>'Работы 2020'!S34/'Работы 2020'!G34</f>
        <v>#DIV/0!</v>
      </c>
      <c r="N35" s="279" t="e">
        <f>'Работы 2020'!T34/'Работы 2020'!G34</f>
        <v>#DIV/0!</v>
      </c>
      <c r="O35" s="231" t="e">
        <f>'Работы 2020'!U34/'Работы 2020'!G34</f>
        <v>#DIV/0!</v>
      </c>
      <c r="P35" s="279" t="e">
        <f>'Работы 2020'!V34/'Работы 2020'!G34</f>
        <v>#DIV/0!</v>
      </c>
      <c r="Q35" s="231" t="e">
        <f>'Работы 2020'!W34/'Работы 2020'!G34</f>
        <v>#DIV/0!</v>
      </c>
      <c r="R35" s="231" t="e">
        <f>'Работы 2020'!X34/'Работы 2020'!G34</f>
        <v>#DIV/0!</v>
      </c>
      <c r="S35" s="231" t="e">
        <f>'Работы 2020'!Y34/'Работы 2020'!G34</f>
        <v>#DIV/0!</v>
      </c>
      <c r="T35" s="231" t="e">
        <f>'Работы 2020'!Z34/'Работы 2020'!G34</f>
        <v>#DIV/0!</v>
      </c>
      <c r="U35" s="231" t="e">
        <f>'Работы 2020'!AA34/'Работы 2020'!G34</f>
        <v>#DIV/0!</v>
      </c>
      <c r="V35" s="231" t="e">
        <f>'Работы 2020'!AB34/'Работы 2020'!G34</f>
        <v>#DIV/0!</v>
      </c>
      <c r="W35" s="231" t="e">
        <f>'Работы 2020'!AC34/'Работы 2020'!G34</f>
        <v>#DIV/0!</v>
      </c>
      <c r="X35" s="231" t="e">
        <f>'Работы 2020'!AD34/'Работы 2020'!G34</f>
        <v>#DIV/0!</v>
      </c>
      <c r="Y35" s="231" t="e">
        <f>'Работы 2020'!AF34/'Работы 2020'!G34</f>
        <v>#DIV/0!</v>
      </c>
      <c r="Z35" s="279" t="e">
        <f>'Работы 2020'!AG34/'Работы 2020'!G34</f>
        <v>#DIV/0!</v>
      </c>
      <c r="AA35" s="279" t="e">
        <f>'Работы 2020'!AI34/'Работы 2020'!G34</f>
        <v>#DIV/0!</v>
      </c>
      <c r="AB35" s="279" t="e">
        <f>'Работы 2020'!AJ34/'Работы 2020'!G34</f>
        <v>#DIV/0!</v>
      </c>
      <c r="AC35" s="279" t="e">
        <f>'Работы 2020'!AK34/'Работы 2020'!G34</f>
        <v>#DIV/0!</v>
      </c>
      <c r="AD35" s="231" t="e">
        <f>'Работы 2020'!AL34/'Работы 2020'!G34</f>
        <v>#DIV/0!</v>
      </c>
    </row>
    <row r="36" spans="1:30" s="240" customFormat="1" ht="66" customHeight="1" x14ac:dyDescent="0.25">
      <c r="A36" s="92"/>
      <c r="B36" s="236" t="s">
        <v>447</v>
      </c>
      <c r="C36" s="238" t="s">
        <v>107</v>
      </c>
      <c r="D36" s="238" t="s">
        <v>169</v>
      </c>
      <c r="E36" s="238"/>
      <c r="F36" s="238" t="s">
        <v>220</v>
      </c>
      <c r="G36" s="239" t="s">
        <v>291</v>
      </c>
      <c r="H36" s="239" t="s">
        <v>108</v>
      </c>
      <c r="I36" s="253" t="e">
        <f t="shared" si="0"/>
        <v>#DIV/0!</v>
      </c>
      <c r="J36" s="231" t="e">
        <f>'Работы 2020'!O35/'Работы 2020'!G35</f>
        <v>#DIV/0!</v>
      </c>
      <c r="K36" s="279" t="e">
        <f>'Работы 2020'!P35/'Работы 2020'!G35</f>
        <v>#DIV/0!</v>
      </c>
      <c r="L36" s="279" t="e">
        <f>'Работы 2020'!R35/'Работы 2020'!G35</f>
        <v>#DIV/0!</v>
      </c>
      <c r="M36" s="279" t="e">
        <f>'Работы 2020'!S35/'Работы 2020'!G35</f>
        <v>#DIV/0!</v>
      </c>
      <c r="N36" s="279" t="e">
        <f>'Работы 2020'!T35/'Работы 2020'!G35</f>
        <v>#DIV/0!</v>
      </c>
      <c r="O36" s="231" t="e">
        <f>'Работы 2020'!U35/'Работы 2020'!G35</f>
        <v>#DIV/0!</v>
      </c>
      <c r="P36" s="279" t="e">
        <f>'Работы 2020'!V35/'Работы 2020'!G35</f>
        <v>#DIV/0!</v>
      </c>
      <c r="Q36" s="231" t="e">
        <f>'Работы 2020'!W35/'Работы 2020'!G35</f>
        <v>#DIV/0!</v>
      </c>
      <c r="R36" s="231" t="e">
        <f>'Работы 2020'!X35/'Работы 2020'!G35</f>
        <v>#DIV/0!</v>
      </c>
      <c r="S36" s="231" t="e">
        <f>'Работы 2020'!Y35/'Работы 2020'!G35</f>
        <v>#DIV/0!</v>
      </c>
      <c r="T36" s="231" t="e">
        <f>'Работы 2020'!Z35/'Работы 2020'!G35</f>
        <v>#DIV/0!</v>
      </c>
      <c r="U36" s="231" t="e">
        <f>'Работы 2020'!AA35/'Работы 2020'!G35</f>
        <v>#DIV/0!</v>
      </c>
      <c r="V36" s="231" t="e">
        <f>'Работы 2020'!AB35/'Работы 2020'!G35</f>
        <v>#DIV/0!</v>
      </c>
      <c r="W36" s="231" t="e">
        <f>'Работы 2020'!AC35/'Работы 2020'!G35</f>
        <v>#DIV/0!</v>
      </c>
      <c r="X36" s="231" t="e">
        <f>'Работы 2020'!AD35/'Работы 2020'!G35</f>
        <v>#DIV/0!</v>
      </c>
      <c r="Y36" s="231" t="e">
        <f>'Работы 2020'!AF35/'Работы 2020'!G35</f>
        <v>#DIV/0!</v>
      </c>
      <c r="Z36" s="279" t="e">
        <f>'Работы 2020'!AG35/'Работы 2020'!G35</f>
        <v>#DIV/0!</v>
      </c>
      <c r="AA36" s="279" t="e">
        <f>'Работы 2020'!AI35/'Работы 2020'!G35</f>
        <v>#DIV/0!</v>
      </c>
      <c r="AB36" s="279" t="e">
        <f>'Работы 2020'!AJ35/'Работы 2020'!G35</f>
        <v>#DIV/0!</v>
      </c>
      <c r="AC36" s="279" t="e">
        <f>'Работы 2020'!AK35/'Работы 2020'!G35</f>
        <v>#DIV/0!</v>
      </c>
      <c r="AD36" s="231" t="e">
        <f>'Работы 2020'!AL35/'Работы 2020'!G35</f>
        <v>#DIV/0!</v>
      </c>
    </row>
    <row r="37" spans="1:30" s="240" customFormat="1" ht="66" customHeight="1" x14ac:dyDescent="0.25">
      <c r="A37" s="92"/>
      <c r="B37" s="236" t="s">
        <v>447</v>
      </c>
      <c r="C37" s="238" t="s">
        <v>107</v>
      </c>
      <c r="D37" s="238" t="s">
        <v>169</v>
      </c>
      <c r="E37" s="238"/>
      <c r="F37" s="238" t="s">
        <v>220</v>
      </c>
      <c r="G37" s="239" t="s">
        <v>292</v>
      </c>
      <c r="H37" s="239" t="s">
        <v>108</v>
      </c>
      <c r="I37" s="253" t="e">
        <f t="shared" si="0"/>
        <v>#DIV/0!</v>
      </c>
      <c r="J37" s="231" t="e">
        <f>'Работы 2020'!O36/'Работы 2020'!G36</f>
        <v>#DIV/0!</v>
      </c>
      <c r="K37" s="279" t="e">
        <f>'Работы 2020'!P36/'Работы 2020'!G36</f>
        <v>#DIV/0!</v>
      </c>
      <c r="L37" s="279" t="e">
        <f>'Работы 2020'!R36/'Работы 2020'!G36</f>
        <v>#DIV/0!</v>
      </c>
      <c r="M37" s="279" t="e">
        <f>'Работы 2020'!S36/'Работы 2020'!G36</f>
        <v>#DIV/0!</v>
      </c>
      <c r="N37" s="279" t="e">
        <f>'Работы 2020'!T36/'Работы 2020'!G36</f>
        <v>#DIV/0!</v>
      </c>
      <c r="O37" s="231" t="e">
        <f>'Работы 2020'!U36/'Работы 2020'!G36</f>
        <v>#DIV/0!</v>
      </c>
      <c r="P37" s="279" t="e">
        <f>'Работы 2020'!V36/'Работы 2020'!G36</f>
        <v>#DIV/0!</v>
      </c>
      <c r="Q37" s="231" t="e">
        <f>'Работы 2020'!W36/'Работы 2020'!G36</f>
        <v>#DIV/0!</v>
      </c>
      <c r="R37" s="231" t="e">
        <f>'Работы 2020'!X36/'Работы 2020'!G36</f>
        <v>#DIV/0!</v>
      </c>
      <c r="S37" s="231" t="e">
        <f>'Работы 2020'!Y36/'Работы 2020'!G36</f>
        <v>#DIV/0!</v>
      </c>
      <c r="T37" s="231" t="e">
        <f>'Работы 2020'!Z36/'Работы 2020'!G36</f>
        <v>#DIV/0!</v>
      </c>
      <c r="U37" s="231" t="e">
        <f>'Работы 2020'!AA36/'Работы 2020'!G36</f>
        <v>#DIV/0!</v>
      </c>
      <c r="V37" s="231" t="e">
        <f>'Работы 2020'!AB36/'Работы 2020'!G36</f>
        <v>#DIV/0!</v>
      </c>
      <c r="W37" s="231" t="e">
        <f>'Работы 2020'!AC36/'Работы 2020'!G36</f>
        <v>#DIV/0!</v>
      </c>
      <c r="X37" s="231" t="e">
        <f>'Работы 2020'!AD36/'Работы 2020'!G36</f>
        <v>#DIV/0!</v>
      </c>
      <c r="Y37" s="231" t="e">
        <f>'Работы 2020'!AF36/'Работы 2020'!G36</f>
        <v>#DIV/0!</v>
      </c>
      <c r="Z37" s="279" t="e">
        <f>'Работы 2020'!AG36/'Работы 2020'!G36</f>
        <v>#DIV/0!</v>
      </c>
      <c r="AA37" s="279" t="e">
        <f>'Работы 2020'!AI36/'Работы 2020'!G36</f>
        <v>#DIV/0!</v>
      </c>
      <c r="AB37" s="279" t="e">
        <f>'Работы 2020'!AJ36/'Работы 2020'!G36</f>
        <v>#DIV/0!</v>
      </c>
      <c r="AC37" s="279" t="e">
        <f>'Работы 2020'!AK36/'Работы 2020'!G36</f>
        <v>#DIV/0!</v>
      </c>
      <c r="AD37" s="231" t="e">
        <f>'Работы 2020'!AL36/'Работы 2020'!G36</f>
        <v>#DIV/0!</v>
      </c>
    </row>
    <row r="38" spans="1:30" s="240" customFormat="1" ht="66" customHeight="1" x14ac:dyDescent="0.25">
      <c r="A38" s="92"/>
      <c r="B38" s="236" t="s">
        <v>447</v>
      </c>
      <c r="C38" s="238" t="s">
        <v>107</v>
      </c>
      <c r="D38" s="238" t="s">
        <v>169</v>
      </c>
      <c r="E38" s="238"/>
      <c r="F38" s="238" t="s">
        <v>220</v>
      </c>
      <c r="G38" s="239" t="s">
        <v>293</v>
      </c>
      <c r="H38" s="239" t="s">
        <v>108</v>
      </c>
      <c r="I38" s="253" t="e">
        <f t="shared" si="0"/>
        <v>#DIV/0!</v>
      </c>
      <c r="J38" s="231" t="e">
        <f>'Работы 2020'!O37/'Работы 2020'!G37</f>
        <v>#DIV/0!</v>
      </c>
      <c r="K38" s="279" t="e">
        <f>'Работы 2020'!P37/'Работы 2020'!G37</f>
        <v>#DIV/0!</v>
      </c>
      <c r="L38" s="279" t="e">
        <f>'Работы 2020'!R37/'Работы 2020'!G37</f>
        <v>#DIV/0!</v>
      </c>
      <c r="M38" s="279" t="e">
        <f>'Работы 2020'!S37/'Работы 2020'!G37</f>
        <v>#DIV/0!</v>
      </c>
      <c r="N38" s="279" t="e">
        <f>'Работы 2020'!T37/'Работы 2020'!G37</f>
        <v>#DIV/0!</v>
      </c>
      <c r="O38" s="231" t="e">
        <f>'Работы 2020'!U37/'Работы 2020'!G37</f>
        <v>#DIV/0!</v>
      </c>
      <c r="P38" s="279" t="e">
        <f>'Работы 2020'!V37/'Работы 2020'!G37</f>
        <v>#DIV/0!</v>
      </c>
      <c r="Q38" s="231" t="e">
        <f>'Работы 2020'!W37/'Работы 2020'!G37</f>
        <v>#DIV/0!</v>
      </c>
      <c r="R38" s="231" t="e">
        <f>'Работы 2020'!X37/'Работы 2020'!G37</f>
        <v>#DIV/0!</v>
      </c>
      <c r="S38" s="231" t="e">
        <f>'Работы 2020'!Y37/'Работы 2020'!G37</f>
        <v>#DIV/0!</v>
      </c>
      <c r="T38" s="231" t="e">
        <f>'Работы 2020'!Z37/'Работы 2020'!G37</f>
        <v>#DIV/0!</v>
      </c>
      <c r="U38" s="231" t="e">
        <f>'Работы 2020'!AA37/'Работы 2020'!G37</f>
        <v>#DIV/0!</v>
      </c>
      <c r="V38" s="231" t="e">
        <f>'Работы 2020'!AB37/'Работы 2020'!G37</f>
        <v>#DIV/0!</v>
      </c>
      <c r="W38" s="231" t="e">
        <f>'Работы 2020'!AC37/'Работы 2020'!G37</f>
        <v>#DIV/0!</v>
      </c>
      <c r="X38" s="231" t="e">
        <f>'Работы 2020'!AD37/'Работы 2020'!G37</f>
        <v>#DIV/0!</v>
      </c>
      <c r="Y38" s="231" t="e">
        <f>'Работы 2020'!AF37/'Работы 2020'!G37</f>
        <v>#DIV/0!</v>
      </c>
      <c r="Z38" s="279" t="e">
        <f>'Работы 2020'!AG37/'Работы 2020'!G37</f>
        <v>#DIV/0!</v>
      </c>
      <c r="AA38" s="279" t="e">
        <f>'Работы 2020'!AI37/'Работы 2020'!G37</f>
        <v>#DIV/0!</v>
      </c>
      <c r="AB38" s="279" t="e">
        <f>'Работы 2020'!AJ37/'Работы 2020'!G37</f>
        <v>#DIV/0!</v>
      </c>
      <c r="AC38" s="279" t="e">
        <f>'Работы 2020'!AK37/'Работы 2020'!G37</f>
        <v>#DIV/0!</v>
      </c>
      <c r="AD38" s="231" t="e">
        <f>'Работы 2020'!AL37/'Работы 2020'!G37</f>
        <v>#DIV/0!</v>
      </c>
    </row>
    <row r="39" spans="1:30" s="240" customFormat="1" ht="66" customHeight="1" x14ac:dyDescent="0.25">
      <c r="A39" s="92"/>
      <c r="B39" s="236" t="s">
        <v>447</v>
      </c>
      <c r="C39" s="238" t="s">
        <v>107</v>
      </c>
      <c r="D39" s="238" t="s">
        <v>169</v>
      </c>
      <c r="E39" s="238"/>
      <c r="F39" s="237" t="s">
        <v>220</v>
      </c>
      <c r="G39" s="239" t="s">
        <v>815</v>
      </c>
      <c r="H39" s="239" t="s">
        <v>816</v>
      </c>
      <c r="I39" s="253" t="e">
        <f>J39+O39+Q39+R39+S39+T39+U39+V39+W39+X39+Y39+AD39</f>
        <v>#DIV/0!</v>
      </c>
      <c r="J39" s="231" t="e">
        <f>'Работы 2020'!O38/'Работы 2020'!G38</f>
        <v>#DIV/0!</v>
      </c>
      <c r="K39" s="279" t="e">
        <f>'Работы 2020'!P38/'Работы 2020'!G38</f>
        <v>#DIV/0!</v>
      </c>
      <c r="L39" s="279" t="e">
        <f>'Работы 2020'!R38/'Работы 2020'!G38</f>
        <v>#DIV/0!</v>
      </c>
      <c r="M39" s="279" t="e">
        <f>'Работы 2020'!S38/'Работы 2020'!G38</f>
        <v>#DIV/0!</v>
      </c>
      <c r="N39" s="279" t="e">
        <f>'Работы 2020'!T38/'Работы 2020'!G38</f>
        <v>#DIV/0!</v>
      </c>
      <c r="O39" s="231" t="e">
        <f>'Работы 2020'!U38/'Работы 2020'!G38</f>
        <v>#DIV/0!</v>
      </c>
      <c r="P39" s="279" t="e">
        <f>'Работы 2020'!V38/'Работы 2020'!G38</f>
        <v>#DIV/0!</v>
      </c>
      <c r="Q39" s="231" t="e">
        <f>'Работы 2020'!W38/'Работы 2020'!G38</f>
        <v>#DIV/0!</v>
      </c>
      <c r="R39" s="231" t="e">
        <f>'Работы 2020'!X38/'Работы 2020'!G38</f>
        <v>#DIV/0!</v>
      </c>
      <c r="S39" s="231" t="e">
        <f>'Работы 2020'!Y38/'Работы 2020'!G38</f>
        <v>#DIV/0!</v>
      </c>
      <c r="T39" s="231" t="e">
        <f>'Работы 2020'!Z38/'Работы 2020'!G38</f>
        <v>#DIV/0!</v>
      </c>
      <c r="U39" s="231" t="e">
        <f>'Работы 2020'!AA38/'Работы 2020'!G38</f>
        <v>#DIV/0!</v>
      </c>
      <c r="V39" s="231" t="e">
        <f>'Работы 2020'!AB38/'Работы 2020'!G38</f>
        <v>#DIV/0!</v>
      </c>
      <c r="W39" s="231" t="e">
        <f>'Работы 2020'!AC38/'Работы 2020'!G38</f>
        <v>#DIV/0!</v>
      </c>
      <c r="X39" s="231" t="e">
        <f>'Работы 2020'!AD38/'Работы 2020'!G38</f>
        <v>#DIV/0!</v>
      </c>
      <c r="Y39" s="231" t="e">
        <f>'Работы 2020'!AF38/'Работы 2020'!G38</f>
        <v>#DIV/0!</v>
      </c>
      <c r="Z39" s="279" t="e">
        <f>'Работы 2020'!AG38/'Работы 2020'!G38</f>
        <v>#DIV/0!</v>
      </c>
      <c r="AA39" s="279" t="e">
        <f>'Работы 2020'!AI38/'Работы 2020'!G38</f>
        <v>#DIV/0!</v>
      </c>
      <c r="AB39" s="279" t="e">
        <f>'Работы 2020'!AJ38/'Работы 2020'!G38</f>
        <v>#DIV/0!</v>
      </c>
      <c r="AC39" s="279" t="e">
        <f>'Работы 2020'!AK38/'Работы 2020'!G38</f>
        <v>#DIV/0!</v>
      </c>
      <c r="AD39" s="231" t="e">
        <f>'Работы 2020'!AL38/'Работы 2020'!G38</f>
        <v>#DIV/0!</v>
      </c>
    </row>
    <row r="40" spans="1:30" s="240" customFormat="1" ht="79.5" customHeight="1" x14ac:dyDescent="0.25">
      <c r="A40" s="92"/>
      <c r="B40" s="236" t="s">
        <v>448</v>
      </c>
      <c r="C40" s="238" t="s">
        <v>189</v>
      </c>
      <c r="D40" s="238" t="s">
        <v>190</v>
      </c>
      <c r="E40" s="238"/>
      <c r="F40" s="238"/>
      <c r="G40" s="239" t="s">
        <v>294</v>
      </c>
      <c r="H40" s="239" t="s">
        <v>108</v>
      </c>
      <c r="I40" s="253" t="e">
        <f t="shared" si="0"/>
        <v>#DIV/0!</v>
      </c>
      <c r="J40" s="231" t="e">
        <f>'Работы 2020'!O39/'Работы 2020'!G39</f>
        <v>#DIV/0!</v>
      </c>
      <c r="K40" s="279" t="e">
        <f>'Работы 2020'!P39/'Работы 2020'!G39</f>
        <v>#DIV/0!</v>
      </c>
      <c r="L40" s="279" t="e">
        <f>'Работы 2020'!R39/'Работы 2020'!G39</f>
        <v>#DIV/0!</v>
      </c>
      <c r="M40" s="279" t="e">
        <f>'Работы 2020'!S39/'Работы 2020'!G39</f>
        <v>#DIV/0!</v>
      </c>
      <c r="N40" s="279" t="e">
        <f>'Работы 2020'!T39/'Работы 2020'!G39</f>
        <v>#DIV/0!</v>
      </c>
      <c r="O40" s="231" t="e">
        <f>'Работы 2020'!U39/'Работы 2020'!G39</f>
        <v>#DIV/0!</v>
      </c>
      <c r="P40" s="279" t="e">
        <f>'Работы 2020'!V39/'Работы 2020'!G39</f>
        <v>#DIV/0!</v>
      </c>
      <c r="Q40" s="231" t="e">
        <f>'Работы 2020'!W39/'Работы 2020'!G39</f>
        <v>#DIV/0!</v>
      </c>
      <c r="R40" s="231" t="e">
        <f>'Работы 2020'!X39/'Работы 2020'!G39</f>
        <v>#DIV/0!</v>
      </c>
      <c r="S40" s="231" t="e">
        <f>'Работы 2020'!Y39/'Работы 2020'!G39</f>
        <v>#DIV/0!</v>
      </c>
      <c r="T40" s="231" t="e">
        <f>'Работы 2020'!Z39/'Работы 2020'!G39</f>
        <v>#DIV/0!</v>
      </c>
      <c r="U40" s="231" t="e">
        <f>'Работы 2020'!AA39/'Работы 2020'!G39</f>
        <v>#DIV/0!</v>
      </c>
      <c r="V40" s="231" t="e">
        <f>'Работы 2020'!AB39/'Работы 2020'!G39</f>
        <v>#DIV/0!</v>
      </c>
      <c r="W40" s="231" t="e">
        <f>'Работы 2020'!AC39/'Работы 2020'!G39</f>
        <v>#DIV/0!</v>
      </c>
      <c r="X40" s="231" t="e">
        <f>'Работы 2020'!AD39/'Работы 2020'!G39</f>
        <v>#DIV/0!</v>
      </c>
      <c r="Y40" s="231" t="e">
        <f>'Работы 2020'!AF39/'Работы 2020'!G39</f>
        <v>#DIV/0!</v>
      </c>
      <c r="Z40" s="279" t="e">
        <f>'Работы 2020'!AG39/'Работы 2020'!G39</f>
        <v>#DIV/0!</v>
      </c>
      <c r="AA40" s="279" t="e">
        <f>'Работы 2020'!AI39/'Работы 2020'!G39</f>
        <v>#DIV/0!</v>
      </c>
      <c r="AB40" s="279" t="e">
        <f>'Работы 2020'!AJ39/'Работы 2020'!G39</f>
        <v>#DIV/0!</v>
      </c>
      <c r="AC40" s="279" t="e">
        <f>'Работы 2020'!AK39/'Работы 2020'!G39</f>
        <v>#DIV/0!</v>
      </c>
      <c r="AD40" s="231" t="e">
        <f>'Работы 2020'!AL39/'Работы 2020'!G39</f>
        <v>#DIV/0!</v>
      </c>
    </row>
    <row r="41" spans="1:30" s="240" customFormat="1" ht="63.75" customHeight="1" x14ac:dyDescent="0.25">
      <c r="A41" s="92"/>
      <c r="B41" s="236" t="s">
        <v>449</v>
      </c>
      <c r="C41" s="238" t="s">
        <v>107</v>
      </c>
      <c r="D41" s="238" t="s">
        <v>187</v>
      </c>
      <c r="E41" s="238"/>
      <c r="F41" s="238" t="s">
        <v>220</v>
      </c>
      <c r="G41" s="239" t="s">
        <v>295</v>
      </c>
      <c r="H41" s="239" t="s">
        <v>108</v>
      </c>
      <c r="I41" s="253" t="e">
        <f t="shared" si="0"/>
        <v>#DIV/0!</v>
      </c>
      <c r="J41" s="231" t="e">
        <f>'Работы 2020'!O40/'Работы 2020'!G40</f>
        <v>#DIV/0!</v>
      </c>
      <c r="K41" s="279" t="e">
        <f>'Работы 2020'!P40/'Работы 2020'!G40</f>
        <v>#DIV/0!</v>
      </c>
      <c r="L41" s="279" t="e">
        <f>'Работы 2020'!R40/'Работы 2020'!G40</f>
        <v>#DIV/0!</v>
      </c>
      <c r="M41" s="279" t="e">
        <f>'Работы 2020'!S40/'Работы 2020'!G40</f>
        <v>#DIV/0!</v>
      </c>
      <c r="N41" s="279" t="e">
        <f>'Работы 2020'!T40/'Работы 2020'!G40</f>
        <v>#DIV/0!</v>
      </c>
      <c r="O41" s="231" t="e">
        <f>'Работы 2020'!U40/'Работы 2020'!G40</f>
        <v>#DIV/0!</v>
      </c>
      <c r="P41" s="279" t="e">
        <f>'Работы 2020'!V40/'Работы 2020'!G40</f>
        <v>#DIV/0!</v>
      </c>
      <c r="Q41" s="231" t="e">
        <f>'Работы 2020'!W40/'Работы 2020'!G40</f>
        <v>#DIV/0!</v>
      </c>
      <c r="R41" s="231" t="e">
        <f>'Работы 2020'!X40/'Работы 2020'!G40</f>
        <v>#DIV/0!</v>
      </c>
      <c r="S41" s="231" t="e">
        <f>'Работы 2020'!Y40/'Работы 2020'!G40</f>
        <v>#DIV/0!</v>
      </c>
      <c r="T41" s="231" t="e">
        <f>'Работы 2020'!Z40/'Работы 2020'!G40</f>
        <v>#DIV/0!</v>
      </c>
      <c r="U41" s="231" t="e">
        <f>'Работы 2020'!AA40/'Работы 2020'!G40</f>
        <v>#DIV/0!</v>
      </c>
      <c r="V41" s="231" t="e">
        <f>'Работы 2020'!AB40/'Работы 2020'!G40</f>
        <v>#DIV/0!</v>
      </c>
      <c r="W41" s="231" t="e">
        <f>'Работы 2020'!AC40/'Работы 2020'!G40</f>
        <v>#DIV/0!</v>
      </c>
      <c r="X41" s="231" t="e">
        <f>'Работы 2020'!AD40/'Работы 2020'!G40</f>
        <v>#DIV/0!</v>
      </c>
      <c r="Y41" s="231" t="e">
        <f>'Работы 2020'!AF40/'Работы 2020'!G40</f>
        <v>#DIV/0!</v>
      </c>
      <c r="Z41" s="279" t="e">
        <f>'Работы 2020'!AG40/'Работы 2020'!G40</f>
        <v>#DIV/0!</v>
      </c>
      <c r="AA41" s="279" t="e">
        <f>'Работы 2020'!AI40/'Работы 2020'!G40</f>
        <v>#DIV/0!</v>
      </c>
      <c r="AB41" s="279" t="e">
        <f>'Работы 2020'!AJ40/'Работы 2020'!G40</f>
        <v>#DIV/0!</v>
      </c>
      <c r="AC41" s="279" t="e">
        <f>'Работы 2020'!AK40/'Работы 2020'!G40</f>
        <v>#DIV/0!</v>
      </c>
      <c r="AD41" s="231" t="e">
        <f>'Работы 2020'!AL40/'Работы 2020'!G40</f>
        <v>#DIV/0!</v>
      </c>
    </row>
    <row r="42" spans="1:30" s="240" customFormat="1" ht="35.25" customHeight="1" x14ac:dyDescent="0.25">
      <c r="A42" s="92"/>
      <c r="B42" s="243" t="s">
        <v>440</v>
      </c>
      <c r="C42" s="238" t="s">
        <v>165</v>
      </c>
      <c r="D42" s="238"/>
      <c r="E42" s="238"/>
      <c r="F42" s="238"/>
      <c r="G42" s="239" t="s">
        <v>296</v>
      </c>
      <c r="H42" s="239" t="s">
        <v>108</v>
      </c>
      <c r="I42" s="253" t="e">
        <f t="shared" si="0"/>
        <v>#DIV/0!</v>
      </c>
      <c r="J42" s="231" t="e">
        <f>'Работы 2020'!O41/'Работы 2020'!G41</f>
        <v>#DIV/0!</v>
      </c>
      <c r="K42" s="279" t="e">
        <f>'Работы 2020'!P41/'Работы 2020'!G41</f>
        <v>#DIV/0!</v>
      </c>
      <c r="L42" s="279" t="e">
        <f>'Работы 2020'!R41/'Работы 2020'!G41</f>
        <v>#DIV/0!</v>
      </c>
      <c r="M42" s="279" t="e">
        <f>'Работы 2020'!S41/'Работы 2020'!G41</f>
        <v>#DIV/0!</v>
      </c>
      <c r="N42" s="279" t="e">
        <f>'Работы 2020'!T41/'Работы 2020'!G41</f>
        <v>#DIV/0!</v>
      </c>
      <c r="O42" s="231" t="e">
        <f>'Работы 2020'!U41/'Работы 2020'!G41</f>
        <v>#DIV/0!</v>
      </c>
      <c r="P42" s="279" t="e">
        <f>'Работы 2020'!V41/'Работы 2020'!G41</f>
        <v>#DIV/0!</v>
      </c>
      <c r="Q42" s="231" t="e">
        <f>'Работы 2020'!W41/'Работы 2020'!G41</f>
        <v>#DIV/0!</v>
      </c>
      <c r="R42" s="231" t="e">
        <f>'Работы 2020'!X41/'Работы 2020'!G41</f>
        <v>#DIV/0!</v>
      </c>
      <c r="S42" s="231" t="e">
        <f>'Работы 2020'!Y41/'Работы 2020'!G41</f>
        <v>#DIV/0!</v>
      </c>
      <c r="T42" s="231" t="e">
        <f>'Работы 2020'!Z41/'Работы 2020'!G41</f>
        <v>#DIV/0!</v>
      </c>
      <c r="U42" s="231" t="e">
        <f>'Работы 2020'!AA41/'Работы 2020'!G41</f>
        <v>#DIV/0!</v>
      </c>
      <c r="V42" s="231" t="e">
        <f>'Работы 2020'!AB41/'Работы 2020'!G41</f>
        <v>#DIV/0!</v>
      </c>
      <c r="W42" s="231" t="e">
        <f>'Работы 2020'!AC41/'Работы 2020'!G41</f>
        <v>#DIV/0!</v>
      </c>
      <c r="X42" s="231" t="e">
        <f>'Работы 2020'!AD41/'Работы 2020'!G41</f>
        <v>#DIV/0!</v>
      </c>
      <c r="Y42" s="231" t="e">
        <f>'Работы 2020'!AF41/'Работы 2020'!G41</f>
        <v>#DIV/0!</v>
      </c>
      <c r="Z42" s="279" t="e">
        <f>'Работы 2020'!AG41/'Работы 2020'!G41</f>
        <v>#DIV/0!</v>
      </c>
      <c r="AA42" s="279" t="e">
        <f>'Работы 2020'!AI41/'Работы 2020'!G41</f>
        <v>#DIV/0!</v>
      </c>
      <c r="AB42" s="279" t="e">
        <f>'Работы 2020'!AJ41/'Работы 2020'!G41</f>
        <v>#DIV/0!</v>
      </c>
      <c r="AC42" s="279" t="e">
        <f>'Работы 2020'!AK41/'Работы 2020'!G41</f>
        <v>#DIV/0!</v>
      </c>
      <c r="AD42" s="231" t="e">
        <f>'Работы 2020'!AL41/'Работы 2020'!G41</f>
        <v>#DIV/0!</v>
      </c>
    </row>
    <row r="43" spans="1:30" s="240" customFormat="1" ht="51" customHeight="1" x14ac:dyDescent="0.25">
      <c r="A43" s="92"/>
      <c r="B43" s="236" t="s">
        <v>450</v>
      </c>
      <c r="C43" s="237" t="s">
        <v>162</v>
      </c>
      <c r="D43" s="238" t="s">
        <v>157</v>
      </c>
      <c r="E43" s="238"/>
      <c r="F43" s="242"/>
      <c r="G43" s="239" t="s">
        <v>297</v>
      </c>
      <c r="H43" s="239" t="s">
        <v>108</v>
      </c>
      <c r="I43" s="253" t="e">
        <f t="shared" si="0"/>
        <v>#DIV/0!</v>
      </c>
      <c r="J43" s="231" t="e">
        <f>'Работы 2020'!O42/'Работы 2020'!G42</f>
        <v>#DIV/0!</v>
      </c>
      <c r="K43" s="279" t="e">
        <f>'Работы 2020'!P42/'Работы 2020'!G42</f>
        <v>#DIV/0!</v>
      </c>
      <c r="L43" s="279" t="e">
        <f>'Работы 2020'!R42/'Работы 2020'!G42</f>
        <v>#DIV/0!</v>
      </c>
      <c r="M43" s="279" t="e">
        <f>'Работы 2020'!S42/'Работы 2020'!G42</f>
        <v>#DIV/0!</v>
      </c>
      <c r="N43" s="279" t="e">
        <f>'Работы 2020'!T42/'Работы 2020'!G42</f>
        <v>#DIV/0!</v>
      </c>
      <c r="O43" s="231" t="e">
        <f>'Работы 2020'!U42/'Работы 2020'!G42</f>
        <v>#DIV/0!</v>
      </c>
      <c r="P43" s="279" t="e">
        <f>'Работы 2020'!V42/'Работы 2020'!G42</f>
        <v>#DIV/0!</v>
      </c>
      <c r="Q43" s="231" t="e">
        <f>'Работы 2020'!W42/'Работы 2020'!G42</f>
        <v>#DIV/0!</v>
      </c>
      <c r="R43" s="231" t="e">
        <f>'Работы 2020'!X42/'Работы 2020'!G42</f>
        <v>#DIV/0!</v>
      </c>
      <c r="S43" s="231" t="e">
        <f>'Работы 2020'!Y42/'Работы 2020'!G42</f>
        <v>#DIV/0!</v>
      </c>
      <c r="T43" s="231" t="e">
        <f>'Работы 2020'!Z42/'Работы 2020'!G42</f>
        <v>#DIV/0!</v>
      </c>
      <c r="U43" s="231" t="e">
        <f>'Работы 2020'!AA42/'Работы 2020'!G42</f>
        <v>#DIV/0!</v>
      </c>
      <c r="V43" s="231" t="e">
        <f>'Работы 2020'!AB42/'Работы 2020'!G42</f>
        <v>#DIV/0!</v>
      </c>
      <c r="W43" s="231" t="e">
        <f>'Работы 2020'!AC42/'Работы 2020'!G42</f>
        <v>#DIV/0!</v>
      </c>
      <c r="X43" s="231" t="e">
        <f>'Работы 2020'!AD42/'Работы 2020'!G42</f>
        <v>#DIV/0!</v>
      </c>
      <c r="Y43" s="231" t="e">
        <f>'Работы 2020'!AF42/'Работы 2020'!G42</f>
        <v>#DIV/0!</v>
      </c>
      <c r="Z43" s="279" t="e">
        <f>'Работы 2020'!AG42/'Работы 2020'!G42</f>
        <v>#DIV/0!</v>
      </c>
      <c r="AA43" s="279" t="e">
        <f>'Работы 2020'!AI42/'Работы 2020'!G42</f>
        <v>#DIV/0!</v>
      </c>
      <c r="AB43" s="279" t="e">
        <f>'Работы 2020'!AJ42/'Работы 2020'!G42</f>
        <v>#DIV/0!</v>
      </c>
      <c r="AC43" s="279" t="e">
        <f>'Работы 2020'!AK42/'Работы 2020'!G42</f>
        <v>#DIV/0!</v>
      </c>
      <c r="AD43" s="231" t="e">
        <f>'Работы 2020'!AL42/'Работы 2020'!G42</f>
        <v>#DIV/0!</v>
      </c>
    </row>
    <row r="44" spans="1:30" s="240" customFormat="1" ht="68.25" customHeight="1" x14ac:dyDescent="0.25">
      <c r="A44" s="92"/>
      <c r="B44" s="236" t="s">
        <v>437</v>
      </c>
      <c r="C44" s="238" t="s">
        <v>156</v>
      </c>
      <c r="D44" s="238" t="s">
        <v>168</v>
      </c>
      <c r="E44" s="237" t="s">
        <v>230</v>
      </c>
      <c r="F44" s="242"/>
      <c r="G44" s="244" t="s">
        <v>298</v>
      </c>
      <c r="H44" s="239" t="s">
        <v>108</v>
      </c>
      <c r="I44" s="253" t="e">
        <f t="shared" si="0"/>
        <v>#DIV/0!</v>
      </c>
      <c r="J44" s="231" t="e">
        <f>'Работы 2020'!O43/'Работы 2020'!G43</f>
        <v>#DIV/0!</v>
      </c>
      <c r="K44" s="279" t="e">
        <f>'Работы 2020'!P43/'Работы 2020'!G43</f>
        <v>#DIV/0!</v>
      </c>
      <c r="L44" s="279" t="e">
        <f>'Работы 2020'!R43/'Работы 2020'!G43</f>
        <v>#DIV/0!</v>
      </c>
      <c r="M44" s="279" t="e">
        <f>'Работы 2020'!S43/'Работы 2020'!G43</f>
        <v>#DIV/0!</v>
      </c>
      <c r="N44" s="279" t="e">
        <f>'Работы 2020'!T43/'Работы 2020'!G43</f>
        <v>#DIV/0!</v>
      </c>
      <c r="O44" s="231" t="e">
        <f>'Работы 2020'!U43/'Работы 2020'!G43</f>
        <v>#DIV/0!</v>
      </c>
      <c r="P44" s="279" t="e">
        <f>'Работы 2020'!V43/'Работы 2020'!G43</f>
        <v>#DIV/0!</v>
      </c>
      <c r="Q44" s="231" t="e">
        <f>'Работы 2020'!W43/'Работы 2020'!G43</f>
        <v>#DIV/0!</v>
      </c>
      <c r="R44" s="231" t="e">
        <f>'Работы 2020'!X43/'Работы 2020'!G43</f>
        <v>#DIV/0!</v>
      </c>
      <c r="S44" s="231" t="e">
        <f>'Работы 2020'!Y43/'Работы 2020'!G43</f>
        <v>#DIV/0!</v>
      </c>
      <c r="T44" s="231" t="e">
        <f>'Работы 2020'!Z43/'Работы 2020'!G43</f>
        <v>#DIV/0!</v>
      </c>
      <c r="U44" s="231" t="e">
        <f>'Работы 2020'!AA43/'Работы 2020'!G43</f>
        <v>#DIV/0!</v>
      </c>
      <c r="V44" s="231" t="e">
        <f>'Работы 2020'!AB43/'Работы 2020'!G43</f>
        <v>#DIV/0!</v>
      </c>
      <c r="W44" s="231" t="e">
        <f>'Работы 2020'!AC43/'Работы 2020'!G43</f>
        <v>#DIV/0!</v>
      </c>
      <c r="X44" s="231" t="e">
        <f>'Работы 2020'!AD43/'Работы 2020'!G43</f>
        <v>#DIV/0!</v>
      </c>
      <c r="Y44" s="231" t="e">
        <f>'Работы 2020'!AF43/'Работы 2020'!G43</f>
        <v>#DIV/0!</v>
      </c>
      <c r="Z44" s="279" t="e">
        <f>'Работы 2020'!AG43/'Работы 2020'!G43</f>
        <v>#DIV/0!</v>
      </c>
      <c r="AA44" s="279" t="e">
        <f>'Работы 2020'!AI43/'Работы 2020'!G43</f>
        <v>#DIV/0!</v>
      </c>
      <c r="AB44" s="279" t="e">
        <f>'Работы 2020'!AJ43/'Работы 2020'!G43</f>
        <v>#DIV/0!</v>
      </c>
      <c r="AC44" s="279" t="e">
        <f>'Работы 2020'!AK43/'Работы 2020'!G43</f>
        <v>#DIV/0!</v>
      </c>
      <c r="AD44" s="231" t="e">
        <f>'Работы 2020'!AL43/'Работы 2020'!G43</f>
        <v>#DIV/0!</v>
      </c>
    </row>
    <row r="45" spans="1:30" s="240" customFormat="1" ht="68.25" customHeight="1" x14ac:dyDescent="0.25">
      <c r="A45" s="92"/>
      <c r="B45" s="241" t="s">
        <v>455</v>
      </c>
      <c r="C45" s="238" t="s">
        <v>188</v>
      </c>
      <c r="D45" s="238" t="s">
        <v>188</v>
      </c>
      <c r="E45" s="238"/>
      <c r="F45" s="238"/>
      <c r="G45" s="239" t="s">
        <v>299</v>
      </c>
      <c r="H45" s="239" t="s">
        <v>108</v>
      </c>
      <c r="I45" s="253" t="e">
        <f t="shared" si="0"/>
        <v>#DIV/0!</v>
      </c>
      <c r="J45" s="231" t="e">
        <f>'Работы 2020'!O44/'Работы 2020'!G44</f>
        <v>#DIV/0!</v>
      </c>
      <c r="K45" s="279" t="e">
        <f>'Работы 2020'!P44/'Работы 2020'!G44</f>
        <v>#DIV/0!</v>
      </c>
      <c r="L45" s="279" t="e">
        <f>'Работы 2020'!R44/'Работы 2020'!G44</f>
        <v>#DIV/0!</v>
      </c>
      <c r="M45" s="279" t="e">
        <f>'Работы 2020'!S44/'Работы 2020'!G44</f>
        <v>#DIV/0!</v>
      </c>
      <c r="N45" s="279" t="e">
        <f>'Работы 2020'!T44/'Работы 2020'!G44</f>
        <v>#DIV/0!</v>
      </c>
      <c r="O45" s="231" t="e">
        <f>'Работы 2020'!U44/'Работы 2020'!G44</f>
        <v>#DIV/0!</v>
      </c>
      <c r="P45" s="279" t="e">
        <f>'Работы 2020'!V44/'Работы 2020'!G44</f>
        <v>#DIV/0!</v>
      </c>
      <c r="Q45" s="231" t="e">
        <f>'Работы 2020'!W44/'Работы 2020'!G44</f>
        <v>#DIV/0!</v>
      </c>
      <c r="R45" s="231" t="e">
        <f>'Работы 2020'!X44/'Работы 2020'!G44</f>
        <v>#DIV/0!</v>
      </c>
      <c r="S45" s="231" t="e">
        <f>'Работы 2020'!Y44/'Работы 2020'!G44</f>
        <v>#DIV/0!</v>
      </c>
      <c r="T45" s="231" t="e">
        <f>'Работы 2020'!Z44/'Работы 2020'!G44</f>
        <v>#DIV/0!</v>
      </c>
      <c r="U45" s="231" t="e">
        <f>'Работы 2020'!AA44/'Работы 2020'!G44</f>
        <v>#DIV/0!</v>
      </c>
      <c r="V45" s="231" t="e">
        <f>'Работы 2020'!AB44/'Работы 2020'!G44</f>
        <v>#DIV/0!</v>
      </c>
      <c r="W45" s="231" t="e">
        <f>'Работы 2020'!AC44/'Работы 2020'!G44</f>
        <v>#DIV/0!</v>
      </c>
      <c r="X45" s="231" t="e">
        <f>'Работы 2020'!AD44/'Работы 2020'!G44</f>
        <v>#DIV/0!</v>
      </c>
      <c r="Y45" s="231" t="e">
        <f>'Работы 2020'!AF44/'Работы 2020'!G44</f>
        <v>#DIV/0!</v>
      </c>
      <c r="Z45" s="279" t="e">
        <f>'Работы 2020'!AG44/'Работы 2020'!G44</f>
        <v>#DIV/0!</v>
      </c>
      <c r="AA45" s="279" t="e">
        <f>'Работы 2020'!AI44/'Работы 2020'!G44</f>
        <v>#DIV/0!</v>
      </c>
      <c r="AB45" s="279" t="e">
        <f>'Работы 2020'!AJ44/'Работы 2020'!G44</f>
        <v>#DIV/0!</v>
      </c>
      <c r="AC45" s="279" t="e">
        <f>'Работы 2020'!AK44/'Работы 2020'!G44</f>
        <v>#DIV/0!</v>
      </c>
      <c r="AD45" s="231" t="e">
        <f>'Работы 2020'!AL44/'Работы 2020'!G44</f>
        <v>#DIV/0!</v>
      </c>
    </row>
    <row r="46" spans="1:30" s="240" customFormat="1" ht="33.75" customHeight="1" x14ac:dyDescent="0.25">
      <c r="A46" s="92"/>
      <c r="B46" s="241" t="s">
        <v>441</v>
      </c>
      <c r="C46" s="243" t="s">
        <v>197</v>
      </c>
      <c r="D46" s="245" t="s">
        <v>336</v>
      </c>
      <c r="E46" s="238"/>
      <c r="F46" s="238"/>
      <c r="G46" s="239" t="s">
        <v>300</v>
      </c>
      <c r="H46" s="239" t="s">
        <v>108</v>
      </c>
      <c r="I46" s="253" t="e">
        <f t="shared" si="0"/>
        <v>#DIV/0!</v>
      </c>
      <c r="J46" s="231" t="e">
        <f>'Работы 2020'!O45/'Работы 2020'!G45</f>
        <v>#DIV/0!</v>
      </c>
      <c r="K46" s="279" t="e">
        <f>'Работы 2020'!P45/'Работы 2020'!G45</f>
        <v>#DIV/0!</v>
      </c>
      <c r="L46" s="279" t="e">
        <f>'Работы 2020'!R45/'Работы 2020'!G45</f>
        <v>#DIV/0!</v>
      </c>
      <c r="M46" s="279" t="e">
        <f>'Работы 2020'!S45/'Работы 2020'!G45</f>
        <v>#DIV/0!</v>
      </c>
      <c r="N46" s="279" t="e">
        <f>'Работы 2020'!T45/'Работы 2020'!G45</f>
        <v>#DIV/0!</v>
      </c>
      <c r="O46" s="231" t="e">
        <f>'Работы 2020'!U45/'Работы 2020'!G45</f>
        <v>#DIV/0!</v>
      </c>
      <c r="P46" s="279" t="e">
        <f>'Работы 2020'!V45/'Работы 2020'!G45</f>
        <v>#DIV/0!</v>
      </c>
      <c r="Q46" s="231" t="e">
        <f>'Работы 2020'!W45/'Работы 2020'!G45</f>
        <v>#DIV/0!</v>
      </c>
      <c r="R46" s="231" t="e">
        <f>'Работы 2020'!X45/'Работы 2020'!G45</f>
        <v>#DIV/0!</v>
      </c>
      <c r="S46" s="231" t="e">
        <f>'Работы 2020'!Y45/'Работы 2020'!G45</f>
        <v>#DIV/0!</v>
      </c>
      <c r="T46" s="231" t="e">
        <f>'Работы 2020'!Z45/'Работы 2020'!G45</f>
        <v>#DIV/0!</v>
      </c>
      <c r="U46" s="231" t="e">
        <f>'Работы 2020'!AA45/'Работы 2020'!G45</f>
        <v>#DIV/0!</v>
      </c>
      <c r="V46" s="231" t="e">
        <f>'Работы 2020'!AB45/'Работы 2020'!G45</f>
        <v>#DIV/0!</v>
      </c>
      <c r="W46" s="231" t="e">
        <f>'Работы 2020'!AC45/'Работы 2020'!G45</f>
        <v>#DIV/0!</v>
      </c>
      <c r="X46" s="231" t="e">
        <f>'Работы 2020'!AD45/'Работы 2020'!G45</f>
        <v>#DIV/0!</v>
      </c>
      <c r="Y46" s="231" t="e">
        <f>'Работы 2020'!AF45/'Работы 2020'!G45</f>
        <v>#DIV/0!</v>
      </c>
      <c r="Z46" s="279" t="e">
        <f>'Работы 2020'!AG45/'Работы 2020'!G45</f>
        <v>#DIV/0!</v>
      </c>
      <c r="AA46" s="279" t="e">
        <f>'Работы 2020'!AI45/'Работы 2020'!G45</f>
        <v>#DIV/0!</v>
      </c>
      <c r="AB46" s="279" t="e">
        <f>'Работы 2020'!AJ45/'Работы 2020'!G45</f>
        <v>#DIV/0!</v>
      </c>
      <c r="AC46" s="279" t="e">
        <f>'Работы 2020'!AK45/'Работы 2020'!G45</f>
        <v>#DIV/0!</v>
      </c>
      <c r="AD46" s="231" t="e">
        <f>'Работы 2020'!AL45/'Работы 2020'!G45</f>
        <v>#DIV/0!</v>
      </c>
    </row>
    <row r="47" spans="1:30" s="240" customFormat="1" ht="66.75" customHeight="1" x14ac:dyDescent="0.25">
      <c r="A47" s="92"/>
      <c r="B47" s="236" t="s">
        <v>457</v>
      </c>
      <c r="C47" s="237" t="s">
        <v>107</v>
      </c>
      <c r="D47" s="237" t="s">
        <v>239</v>
      </c>
      <c r="E47" s="238"/>
      <c r="F47" s="238"/>
      <c r="G47" s="239" t="s">
        <v>301</v>
      </c>
      <c r="H47" s="239" t="s">
        <v>108</v>
      </c>
      <c r="I47" s="253" t="e">
        <f t="shared" si="0"/>
        <v>#DIV/0!</v>
      </c>
      <c r="J47" s="231" t="e">
        <f>'Работы 2020'!O46/'Работы 2020'!G46</f>
        <v>#DIV/0!</v>
      </c>
      <c r="K47" s="279" t="e">
        <f>'Работы 2020'!P46/'Работы 2020'!G46</f>
        <v>#DIV/0!</v>
      </c>
      <c r="L47" s="279" t="e">
        <f>'Работы 2020'!R46/'Работы 2020'!G46</f>
        <v>#DIV/0!</v>
      </c>
      <c r="M47" s="279" t="e">
        <f>'Работы 2020'!S46/'Работы 2020'!G46</f>
        <v>#DIV/0!</v>
      </c>
      <c r="N47" s="279" t="e">
        <f>'Работы 2020'!T46/'Работы 2020'!G46</f>
        <v>#DIV/0!</v>
      </c>
      <c r="O47" s="231" t="e">
        <f>'Работы 2020'!U46/'Работы 2020'!G46</f>
        <v>#DIV/0!</v>
      </c>
      <c r="P47" s="279" t="e">
        <f>'Работы 2020'!V46/'Работы 2020'!G46</f>
        <v>#DIV/0!</v>
      </c>
      <c r="Q47" s="231" t="e">
        <f>'Работы 2020'!W46/'Работы 2020'!G46</f>
        <v>#DIV/0!</v>
      </c>
      <c r="R47" s="231" t="e">
        <f>'Работы 2020'!X46/'Работы 2020'!G46</f>
        <v>#DIV/0!</v>
      </c>
      <c r="S47" s="231" t="e">
        <f>'Работы 2020'!Y46/'Работы 2020'!G46</f>
        <v>#DIV/0!</v>
      </c>
      <c r="T47" s="231" t="e">
        <f>'Работы 2020'!Z46/'Работы 2020'!G46</f>
        <v>#DIV/0!</v>
      </c>
      <c r="U47" s="231" t="e">
        <f>'Работы 2020'!AA46/'Работы 2020'!G46</f>
        <v>#DIV/0!</v>
      </c>
      <c r="V47" s="231" t="e">
        <f>'Работы 2020'!AB46/'Работы 2020'!G46</f>
        <v>#DIV/0!</v>
      </c>
      <c r="W47" s="231" t="e">
        <f>'Работы 2020'!AC46/'Работы 2020'!G46</f>
        <v>#DIV/0!</v>
      </c>
      <c r="X47" s="231" t="e">
        <f>'Работы 2020'!AD46/'Работы 2020'!G46</f>
        <v>#DIV/0!</v>
      </c>
      <c r="Y47" s="231" t="e">
        <f>'Работы 2020'!AF46/'Работы 2020'!G46</f>
        <v>#DIV/0!</v>
      </c>
      <c r="Z47" s="279" t="e">
        <f>'Работы 2020'!AG46/'Работы 2020'!G46</f>
        <v>#DIV/0!</v>
      </c>
      <c r="AA47" s="279" t="e">
        <f>'Работы 2020'!AI46/'Работы 2020'!G46</f>
        <v>#DIV/0!</v>
      </c>
      <c r="AB47" s="279" t="e">
        <f>'Работы 2020'!AJ46/'Работы 2020'!G46</f>
        <v>#DIV/0!</v>
      </c>
      <c r="AC47" s="279" t="e">
        <f>'Работы 2020'!AK46/'Работы 2020'!G46</f>
        <v>#DIV/0!</v>
      </c>
      <c r="AD47" s="231" t="e">
        <f>'Работы 2020'!AL46/'Работы 2020'!G46</f>
        <v>#DIV/0!</v>
      </c>
    </row>
    <row r="48" spans="1:30" s="240" customFormat="1" ht="66.75" customHeight="1" x14ac:dyDescent="0.25">
      <c r="A48" s="92"/>
      <c r="B48" s="236" t="s">
        <v>433</v>
      </c>
      <c r="C48" s="238" t="s">
        <v>156</v>
      </c>
      <c r="D48" s="238" t="s">
        <v>157</v>
      </c>
      <c r="E48" s="237" t="s">
        <v>230</v>
      </c>
      <c r="F48" s="242"/>
      <c r="G48" s="239" t="s">
        <v>297</v>
      </c>
      <c r="H48" s="239" t="s">
        <v>108</v>
      </c>
      <c r="I48" s="253" t="e">
        <f t="shared" si="0"/>
        <v>#DIV/0!</v>
      </c>
      <c r="J48" s="231" t="e">
        <f>'Работы 2020'!O47/'Работы 2020'!G47</f>
        <v>#DIV/0!</v>
      </c>
      <c r="K48" s="279" t="e">
        <f>'Работы 2020'!P47/'Работы 2020'!G47</f>
        <v>#DIV/0!</v>
      </c>
      <c r="L48" s="279" t="e">
        <f>'Работы 2020'!R47/'Работы 2020'!G47</f>
        <v>#DIV/0!</v>
      </c>
      <c r="M48" s="279" t="e">
        <f>'Работы 2020'!S47/'Работы 2020'!G47</f>
        <v>#DIV/0!</v>
      </c>
      <c r="N48" s="279" t="e">
        <f>'Работы 2020'!T47/'Работы 2020'!G47</f>
        <v>#DIV/0!</v>
      </c>
      <c r="O48" s="231" t="e">
        <f>'Работы 2020'!U47/'Работы 2020'!G47</f>
        <v>#DIV/0!</v>
      </c>
      <c r="P48" s="279" t="e">
        <f>'Работы 2020'!V47/'Работы 2020'!G47</f>
        <v>#DIV/0!</v>
      </c>
      <c r="Q48" s="231" t="e">
        <f>'Работы 2020'!W47/'Работы 2020'!G47</f>
        <v>#DIV/0!</v>
      </c>
      <c r="R48" s="231" t="e">
        <f>'Работы 2020'!X47/'Работы 2020'!G47</f>
        <v>#DIV/0!</v>
      </c>
      <c r="S48" s="231" t="e">
        <f>'Работы 2020'!Y47/'Работы 2020'!G47</f>
        <v>#DIV/0!</v>
      </c>
      <c r="T48" s="231" t="e">
        <f>'Работы 2020'!Z47/'Работы 2020'!G47</f>
        <v>#DIV/0!</v>
      </c>
      <c r="U48" s="231" t="e">
        <f>'Работы 2020'!AA47/'Работы 2020'!G47</f>
        <v>#DIV/0!</v>
      </c>
      <c r="V48" s="231" t="e">
        <f>'Работы 2020'!AB47/'Работы 2020'!G47</f>
        <v>#DIV/0!</v>
      </c>
      <c r="W48" s="231" t="e">
        <f>'Работы 2020'!AC47/'Работы 2020'!G47</f>
        <v>#DIV/0!</v>
      </c>
      <c r="X48" s="231" t="e">
        <f>'Работы 2020'!AD47/'Работы 2020'!G47</f>
        <v>#DIV/0!</v>
      </c>
      <c r="Y48" s="231" t="e">
        <f>'Работы 2020'!AF47/'Работы 2020'!G47</f>
        <v>#DIV/0!</v>
      </c>
      <c r="Z48" s="279" t="e">
        <f>'Работы 2020'!AG47/'Работы 2020'!G47</f>
        <v>#DIV/0!</v>
      </c>
      <c r="AA48" s="279" t="e">
        <f>'Работы 2020'!AI47/'Работы 2020'!G47</f>
        <v>#DIV/0!</v>
      </c>
      <c r="AB48" s="279" t="e">
        <f>'Работы 2020'!AJ47/'Работы 2020'!G47</f>
        <v>#DIV/0!</v>
      </c>
      <c r="AC48" s="279" t="e">
        <f>'Работы 2020'!AK47/'Работы 2020'!G47</f>
        <v>#DIV/0!</v>
      </c>
      <c r="AD48" s="231" t="e">
        <f>'Работы 2020'!AL47/'Работы 2020'!G47</f>
        <v>#DIV/0!</v>
      </c>
    </row>
    <row r="49" spans="1:30" s="240" customFormat="1" ht="66.75" customHeight="1" x14ac:dyDescent="0.25">
      <c r="A49" s="92"/>
      <c r="B49" s="236" t="s">
        <v>434</v>
      </c>
      <c r="C49" s="238" t="s">
        <v>156</v>
      </c>
      <c r="D49" s="238" t="s">
        <v>157</v>
      </c>
      <c r="E49" s="237" t="s">
        <v>223</v>
      </c>
      <c r="F49" s="242"/>
      <c r="G49" s="239" t="s">
        <v>297</v>
      </c>
      <c r="H49" s="239" t="s">
        <v>108</v>
      </c>
      <c r="I49" s="253" t="e">
        <f t="shared" ref="I49:I82" si="1">J49+O49+Q49+R49+S49+T49+U49+V49+W49+X49+Y49+AD49</f>
        <v>#DIV/0!</v>
      </c>
      <c r="J49" s="231" t="e">
        <f>'Работы 2020'!O48/'Работы 2020'!G48</f>
        <v>#DIV/0!</v>
      </c>
      <c r="K49" s="279" t="e">
        <f>'Работы 2020'!P48/'Работы 2020'!G48</f>
        <v>#DIV/0!</v>
      </c>
      <c r="L49" s="279" t="e">
        <f>'Работы 2020'!R48/'Работы 2020'!G48</f>
        <v>#DIV/0!</v>
      </c>
      <c r="M49" s="279" t="e">
        <f>'Работы 2020'!S48/'Работы 2020'!G48</f>
        <v>#DIV/0!</v>
      </c>
      <c r="N49" s="279" t="e">
        <f>'Работы 2020'!T48/'Работы 2020'!G48</f>
        <v>#DIV/0!</v>
      </c>
      <c r="O49" s="231" t="e">
        <f>'Работы 2020'!U48/'Работы 2020'!G48</f>
        <v>#DIV/0!</v>
      </c>
      <c r="P49" s="279" t="e">
        <f>'Работы 2020'!V48/'Работы 2020'!G48</f>
        <v>#DIV/0!</v>
      </c>
      <c r="Q49" s="231" t="e">
        <f>'Работы 2020'!W48/'Работы 2020'!G48</f>
        <v>#DIV/0!</v>
      </c>
      <c r="R49" s="231" t="e">
        <f>'Работы 2020'!X48/'Работы 2020'!G48</f>
        <v>#DIV/0!</v>
      </c>
      <c r="S49" s="231" t="e">
        <f>'Работы 2020'!Y48/'Работы 2020'!G48</f>
        <v>#DIV/0!</v>
      </c>
      <c r="T49" s="231" t="e">
        <f>'Работы 2020'!Z48/'Работы 2020'!G48</f>
        <v>#DIV/0!</v>
      </c>
      <c r="U49" s="231" t="e">
        <f>'Работы 2020'!AA48/'Работы 2020'!G48</f>
        <v>#DIV/0!</v>
      </c>
      <c r="V49" s="231" t="e">
        <f>'Работы 2020'!AB48/'Работы 2020'!G48</f>
        <v>#DIV/0!</v>
      </c>
      <c r="W49" s="231" t="e">
        <f>'Работы 2020'!AC48/'Работы 2020'!G48</f>
        <v>#DIV/0!</v>
      </c>
      <c r="X49" s="231" t="e">
        <f>'Работы 2020'!AD48/'Работы 2020'!G48</f>
        <v>#DIV/0!</v>
      </c>
      <c r="Y49" s="231" t="e">
        <f>'Работы 2020'!AF48/'Работы 2020'!G48</f>
        <v>#DIV/0!</v>
      </c>
      <c r="Z49" s="279" t="e">
        <f>'Работы 2020'!AG48/'Работы 2020'!G48</f>
        <v>#DIV/0!</v>
      </c>
      <c r="AA49" s="279" t="e">
        <f>'Работы 2020'!AI48/'Работы 2020'!G48</f>
        <v>#DIV/0!</v>
      </c>
      <c r="AB49" s="279" t="e">
        <f>'Работы 2020'!AJ48/'Работы 2020'!G48</f>
        <v>#DIV/0!</v>
      </c>
      <c r="AC49" s="279" t="e">
        <f>'Работы 2020'!AK48/'Работы 2020'!G48</f>
        <v>#DIV/0!</v>
      </c>
      <c r="AD49" s="231" t="e">
        <f>'Работы 2020'!AL48/'Работы 2020'!G48</f>
        <v>#DIV/0!</v>
      </c>
    </row>
    <row r="50" spans="1:30" s="240" customFormat="1" ht="129.75" customHeight="1" x14ac:dyDescent="0.25">
      <c r="A50" s="92"/>
      <c r="B50" s="243" t="s">
        <v>456</v>
      </c>
      <c r="C50" s="238" t="s">
        <v>160</v>
      </c>
      <c r="D50" s="238" t="s">
        <v>161</v>
      </c>
      <c r="E50" s="238"/>
      <c r="F50" s="238"/>
      <c r="G50" s="239" t="s">
        <v>302</v>
      </c>
      <c r="H50" s="239" t="s">
        <v>116</v>
      </c>
      <c r="I50" s="253" t="e">
        <f t="shared" si="1"/>
        <v>#DIV/0!</v>
      </c>
      <c r="J50" s="231" t="e">
        <f>'Работы 2020'!O49/'Работы 2020'!G49</f>
        <v>#DIV/0!</v>
      </c>
      <c r="K50" s="279" t="e">
        <f>'Работы 2020'!P49/'Работы 2020'!G49</f>
        <v>#DIV/0!</v>
      </c>
      <c r="L50" s="279" t="e">
        <f>'Работы 2020'!R49/'Работы 2020'!G49</f>
        <v>#DIV/0!</v>
      </c>
      <c r="M50" s="279" t="e">
        <f>'Работы 2020'!S49/'Работы 2020'!G49</f>
        <v>#DIV/0!</v>
      </c>
      <c r="N50" s="279" t="e">
        <f>'Работы 2020'!T49/'Работы 2020'!G49</f>
        <v>#DIV/0!</v>
      </c>
      <c r="O50" s="231" t="e">
        <f>'Работы 2020'!U49/'Работы 2020'!G49</f>
        <v>#DIV/0!</v>
      </c>
      <c r="P50" s="279" t="e">
        <f>'Работы 2020'!V49/'Работы 2020'!G49</f>
        <v>#DIV/0!</v>
      </c>
      <c r="Q50" s="231" t="e">
        <f>'Работы 2020'!W49/'Работы 2020'!G49</f>
        <v>#DIV/0!</v>
      </c>
      <c r="R50" s="231" t="e">
        <f>'Работы 2020'!X49/'Работы 2020'!G49</f>
        <v>#DIV/0!</v>
      </c>
      <c r="S50" s="231" t="e">
        <f>'Работы 2020'!Y49/'Работы 2020'!G49</f>
        <v>#DIV/0!</v>
      </c>
      <c r="T50" s="231" t="e">
        <f>'Работы 2020'!Z49/'Работы 2020'!G49</f>
        <v>#DIV/0!</v>
      </c>
      <c r="U50" s="231" t="e">
        <f>'Работы 2020'!AA49/'Работы 2020'!G49</f>
        <v>#DIV/0!</v>
      </c>
      <c r="V50" s="231" t="e">
        <f>'Работы 2020'!AB49/'Работы 2020'!G49</f>
        <v>#DIV/0!</v>
      </c>
      <c r="W50" s="231" t="e">
        <f>'Работы 2020'!AC49/'Работы 2020'!G49</f>
        <v>#DIV/0!</v>
      </c>
      <c r="X50" s="231" t="e">
        <f>'Работы 2020'!AD49/'Работы 2020'!G49</f>
        <v>#DIV/0!</v>
      </c>
      <c r="Y50" s="231" t="e">
        <f>'Работы 2020'!AF49/'Работы 2020'!G49</f>
        <v>#DIV/0!</v>
      </c>
      <c r="Z50" s="279" t="e">
        <f>'Работы 2020'!AG49/'Работы 2020'!G49</f>
        <v>#DIV/0!</v>
      </c>
      <c r="AA50" s="279" t="e">
        <f>'Работы 2020'!AI49/'Работы 2020'!G49</f>
        <v>#DIV/0!</v>
      </c>
      <c r="AB50" s="279" t="e">
        <f>'Работы 2020'!AJ49/'Работы 2020'!G49</f>
        <v>#DIV/0!</v>
      </c>
      <c r="AC50" s="279" t="e">
        <f>'Работы 2020'!AK49/'Работы 2020'!G49</f>
        <v>#DIV/0!</v>
      </c>
      <c r="AD50" s="231" t="e">
        <f>'Работы 2020'!AL49/'Работы 2020'!G49</f>
        <v>#DIV/0!</v>
      </c>
    </row>
    <row r="51" spans="1:30" s="240" customFormat="1" ht="129.75" customHeight="1" x14ac:dyDescent="0.25">
      <c r="A51" s="92"/>
      <c r="B51" s="243" t="s">
        <v>456</v>
      </c>
      <c r="C51" s="238" t="s">
        <v>160</v>
      </c>
      <c r="D51" s="238" t="s">
        <v>161</v>
      </c>
      <c r="E51" s="238"/>
      <c r="F51" s="238"/>
      <c r="G51" s="239" t="s">
        <v>303</v>
      </c>
      <c r="H51" s="239" t="s">
        <v>108</v>
      </c>
      <c r="I51" s="253" t="e">
        <f t="shared" si="1"/>
        <v>#DIV/0!</v>
      </c>
      <c r="J51" s="231" t="e">
        <f>'Работы 2020'!O50/'Работы 2020'!G50</f>
        <v>#DIV/0!</v>
      </c>
      <c r="K51" s="279" t="e">
        <f>'Работы 2020'!P50/'Работы 2020'!G50</f>
        <v>#DIV/0!</v>
      </c>
      <c r="L51" s="279" t="e">
        <f>'Работы 2020'!R50/'Работы 2020'!G50</f>
        <v>#DIV/0!</v>
      </c>
      <c r="M51" s="279" t="e">
        <f>'Работы 2020'!S50/'Работы 2020'!G50</f>
        <v>#DIV/0!</v>
      </c>
      <c r="N51" s="279" t="e">
        <f>'Работы 2020'!T50/'Работы 2020'!G50</f>
        <v>#DIV/0!</v>
      </c>
      <c r="O51" s="231" t="e">
        <f>'Работы 2020'!U50/'Работы 2020'!G50</f>
        <v>#DIV/0!</v>
      </c>
      <c r="P51" s="279" t="e">
        <f>'Работы 2020'!V50/'Работы 2020'!G50</f>
        <v>#DIV/0!</v>
      </c>
      <c r="Q51" s="231" t="e">
        <f>'Работы 2020'!W50/'Работы 2020'!G50</f>
        <v>#DIV/0!</v>
      </c>
      <c r="R51" s="231" t="e">
        <f>'Работы 2020'!X50/'Работы 2020'!G50</f>
        <v>#DIV/0!</v>
      </c>
      <c r="S51" s="231" t="e">
        <f>'Работы 2020'!Y50/'Работы 2020'!G50</f>
        <v>#DIV/0!</v>
      </c>
      <c r="T51" s="231" t="e">
        <f>'Работы 2020'!Z50/'Работы 2020'!G50</f>
        <v>#DIV/0!</v>
      </c>
      <c r="U51" s="231" t="e">
        <f>'Работы 2020'!AA50/'Работы 2020'!G50</f>
        <v>#DIV/0!</v>
      </c>
      <c r="V51" s="231" t="e">
        <f>'Работы 2020'!AB50/'Работы 2020'!G50</f>
        <v>#DIV/0!</v>
      </c>
      <c r="W51" s="231" t="e">
        <f>'Работы 2020'!AC50/'Работы 2020'!G50</f>
        <v>#DIV/0!</v>
      </c>
      <c r="X51" s="231" t="e">
        <f>'Работы 2020'!AD50/'Работы 2020'!G50</f>
        <v>#DIV/0!</v>
      </c>
      <c r="Y51" s="231" t="e">
        <f>'Работы 2020'!AF50/'Работы 2020'!G50</f>
        <v>#DIV/0!</v>
      </c>
      <c r="Z51" s="279" t="e">
        <f>'Работы 2020'!AG50/'Работы 2020'!G50</f>
        <v>#DIV/0!</v>
      </c>
      <c r="AA51" s="279" t="e">
        <f>'Работы 2020'!AI50/'Работы 2020'!G50</f>
        <v>#DIV/0!</v>
      </c>
      <c r="AB51" s="279" t="e">
        <f>'Работы 2020'!AJ50/'Работы 2020'!G50</f>
        <v>#DIV/0!</v>
      </c>
      <c r="AC51" s="279" t="e">
        <f>'Работы 2020'!AK50/'Работы 2020'!G50</f>
        <v>#DIV/0!</v>
      </c>
      <c r="AD51" s="231" t="e">
        <f>'Работы 2020'!AL50/'Работы 2020'!G50</f>
        <v>#DIV/0!</v>
      </c>
    </row>
    <row r="52" spans="1:30" s="240" customFormat="1" ht="65.25" customHeight="1" x14ac:dyDescent="0.25">
      <c r="A52" s="92"/>
      <c r="B52" s="236" t="s">
        <v>458</v>
      </c>
      <c r="C52" s="238" t="s">
        <v>107</v>
      </c>
      <c r="D52" s="238" t="s">
        <v>199</v>
      </c>
      <c r="E52" s="238"/>
      <c r="F52" s="238" t="s">
        <v>220</v>
      </c>
      <c r="G52" s="239" t="s">
        <v>304</v>
      </c>
      <c r="H52" s="239" t="s">
        <v>108</v>
      </c>
      <c r="I52" s="253" t="e">
        <f t="shared" si="1"/>
        <v>#DIV/0!</v>
      </c>
      <c r="J52" s="231" t="e">
        <f>'Работы 2020'!O51/'Работы 2020'!G51</f>
        <v>#DIV/0!</v>
      </c>
      <c r="K52" s="279" t="e">
        <f>'Работы 2020'!P51/'Работы 2020'!G51</f>
        <v>#DIV/0!</v>
      </c>
      <c r="L52" s="279" t="e">
        <f>'Работы 2020'!R51/'Работы 2020'!G51</f>
        <v>#DIV/0!</v>
      </c>
      <c r="M52" s="279" t="e">
        <f>'Работы 2020'!S51/'Работы 2020'!G51</f>
        <v>#DIV/0!</v>
      </c>
      <c r="N52" s="279" t="e">
        <f>'Работы 2020'!T51/'Работы 2020'!G51</f>
        <v>#DIV/0!</v>
      </c>
      <c r="O52" s="231" t="e">
        <f>'Работы 2020'!U51/'Работы 2020'!G51</f>
        <v>#DIV/0!</v>
      </c>
      <c r="P52" s="279" t="e">
        <f>'Работы 2020'!V51/'Работы 2020'!G51</f>
        <v>#DIV/0!</v>
      </c>
      <c r="Q52" s="231" t="e">
        <f>'Работы 2020'!W51/'Работы 2020'!G51</f>
        <v>#DIV/0!</v>
      </c>
      <c r="R52" s="231" t="e">
        <f>'Работы 2020'!X51/'Работы 2020'!G51</f>
        <v>#DIV/0!</v>
      </c>
      <c r="S52" s="231" t="e">
        <f>'Работы 2020'!Y51/'Работы 2020'!G51</f>
        <v>#DIV/0!</v>
      </c>
      <c r="T52" s="231" t="e">
        <f>'Работы 2020'!Z51/'Работы 2020'!G51</f>
        <v>#DIV/0!</v>
      </c>
      <c r="U52" s="231" t="e">
        <f>'Работы 2020'!AA51/'Работы 2020'!G51</f>
        <v>#DIV/0!</v>
      </c>
      <c r="V52" s="231" t="e">
        <f>'Работы 2020'!AB51/'Работы 2020'!G51</f>
        <v>#DIV/0!</v>
      </c>
      <c r="W52" s="231" t="e">
        <f>'Работы 2020'!AC51/'Работы 2020'!G51</f>
        <v>#DIV/0!</v>
      </c>
      <c r="X52" s="231" t="e">
        <f>'Работы 2020'!AD51/'Работы 2020'!G51</f>
        <v>#DIV/0!</v>
      </c>
      <c r="Y52" s="231" t="e">
        <f>'Работы 2020'!AF51/'Работы 2020'!G51</f>
        <v>#DIV/0!</v>
      </c>
      <c r="Z52" s="279" t="e">
        <f>'Работы 2020'!AG51/'Работы 2020'!G51</f>
        <v>#DIV/0!</v>
      </c>
      <c r="AA52" s="279" t="e">
        <f>'Работы 2020'!AI51/'Работы 2020'!G51</f>
        <v>#DIV/0!</v>
      </c>
      <c r="AB52" s="279" t="e">
        <f>'Работы 2020'!AJ51/'Работы 2020'!G51</f>
        <v>#DIV/0!</v>
      </c>
      <c r="AC52" s="279" t="e">
        <f>'Работы 2020'!AK51/'Работы 2020'!G51</f>
        <v>#DIV/0!</v>
      </c>
      <c r="AD52" s="231" t="e">
        <f>'Работы 2020'!AL51/'Работы 2020'!G51</f>
        <v>#DIV/0!</v>
      </c>
    </row>
    <row r="53" spans="1:30" s="240" customFormat="1" ht="65.25" customHeight="1" x14ac:dyDescent="0.25">
      <c r="A53" s="92"/>
      <c r="B53" s="236" t="s">
        <v>459</v>
      </c>
      <c r="C53" s="238" t="s">
        <v>107</v>
      </c>
      <c r="D53" s="238" t="s">
        <v>155</v>
      </c>
      <c r="E53" s="238"/>
      <c r="F53" s="238" t="s">
        <v>220</v>
      </c>
      <c r="G53" s="239" t="s">
        <v>305</v>
      </c>
      <c r="H53" s="239" t="s">
        <v>116</v>
      </c>
      <c r="I53" s="253" t="e">
        <f t="shared" si="1"/>
        <v>#DIV/0!</v>
      </c>
      <c r="J53" s="231" t="e">
        <f>'Работы 2020'!O52/'Работы 2020'!G52</f>
        <v>#DIV/0!</v>
      </c>
      <c r="K53" s="279" t="e">
        <f>'Работы 2020'!P52/'Работы 2020'!G52</f>
        <v>#DIV/0!</v>
      </c>
      <c r="L53" s="279" t="e">
        <f>'Работы 2020'!R52/'Работы 2020'!G52</f>
        <v>#DIV/0!</v>
      </c>
      <c r="M53" s="279" t="e">
        <f>'Работы 2020'!S52/'Работы 2020'!G52</f>
        <v>#DIV/0!</v>
      </c>
      <c r="N53" s="279" t="e">
        <f>'Работы 2020'!T52/'Работы 2020'!G52</f>
        <v>#DIV/0!</v>
      </c>
      <c r="O53" s="231" t="e">
        <f>'Работы 2020'!U52/'Работы 2020'!G52</f>
        <v>#DIV/0!</v>
      </c>
      <c r="P53" s="279" t="e">
        <f>'Работы 2020'!V52/'Работы 2020'!G52</f>
        <v>#DIV/0!</v>
      </c>
      <c r="Q53" s="231" t="e">
        <f>'Работы 2020'!W52/'Работы 2020'!G52</f>
        <v>#DIV/0!</v>
      </c>
      <c r="R53" s="231" t="e">
        <f>'Работы 2020'!X52/'Работы 2020'!G52</f>
        <v>#DIV/0!</v>
      </c>
      <c r="S53" s="231" t="e">
        <f>'Работы 2020'!Y52/'Работы 2020'!G52</f>
        <v>#DIV/0!</v>
      </c>
      <c r="T53" s="231" t="e">
        <f>'Работы 2020'!Z52/'Работы 2020'!G52</f>
        <v>#DIV/0!</v>
      </c>
      <c r="U53" s="231" t="e">
        <f>'Работы 2020'!AA52/'Работы 2020'!G52</f>
        <v>#DIV/0!</v>
      </c>
      <c r="V53" s="231" t="e">
        <f>'Работы 2020'!AB52/'Работы 2020'!G52</f>
        <v>#DIV/0!</v>
      </c>
      <c r="W53" s="231" t="e">
        <f>'Работы 2020'!AC52/'Работы 2020'!G52</f>
        <v>#DIV/0!</v>
      </c>
      <c r="X53" s="231" t="e">
        <f>'Работы 2020'!AD52/'Работы 2020'!G52</f>
        <v>#DIV/0!</v>
      </c>
      <c r="Y53" s="231" t="e">
        <f>'Работы 2020'!AF52/'Работы 2020'!G52</f>
        <v>#DIV/0!</v>
      </c>
      <c r="Z53" s="279" t="e">
        <f>'Работы 2020'!AG52/'Работы 2020'!G52</f>
        <v>#DIV/0!</v>
      </c>
      <c r="AA53" s="279" t="e">
        <f>'Работы 2020'!AI52/'Работы 2020'!G52</f>
        <v>#DIV/0!</v>
      </c>
      <c r="AB53" s="279" t="e">
        <f>'Работы 2020'!AJ52/'Работы 2020'!G52</f>
        <v>#DIV/0!</v>
      </c>
      <c r="AC53" s="279" t="e">
        <f>'Работы 2020'!AK52/'Работы 2020'!G52</f>
        <v>#DIV/0!</v>
      </c>
      <c r="AD53" s="231" t="e">
        <f>'Работы 2020'!AL52/'Работы 2020'!G52</f>
        <v>#DIV/0!</v>
      </c>
    </row>
    <row r="54" spans="1:30" s="240" customFormat="1" ht="65.25" customHeight="1" x14ac:dyDescent="0.25">
      <c r="A54" s="92"/>
      <c r="B54" s="236" t="s">
        <v>460</v>
      </c>
      <c r="C54" s="238" t="s">
        <v>107</v>
      </c>
      <c r="D54" s="237" t="s">
        <v>186</v>
      </c>
      <c r="E54" s="238"/>
      <c r="F54" s="238" t="s">
        <v>220</v>
      </c>
      <c r="G54" s="239" t="s">
        <v>292</v>
      </c>
      <c r="H54" s="239" t="s">
        <v>108</v>
      </c>
      <c r="I54" s="253" t="e">
        <f t="shared" si="1"/>
        <v>#DIV/0!</v>
      </c>
      <c r="J54" s="231" t="e">
        <f>'Работы 2020'!O53/'Работы 2020'!G53</f>
        <v>#DIV/0!</v>
      </c>
      <c r="K54" s="279" t="e">
        <f>'Работы 2020'!P53/'Работы 2020'!G53</f>
        <v>#DIV/0!</v>
      </c>
      <c r="L54" s="279" t="e">
        <f>'Работы 2020'!R53/'Работы 2020'!G53</f>
        <v>#DIV/0!</v>
      </c>
      <c r="M54" s="279" t="e">
        <f>'Работы 2020'!S53/'Работы 2020'!G53</f>
        <v>#DIV/0!</v>
      </c>
      <c r="N54" s="279" t="e">
        <f>'Работы 2020'!T53/'Работы 2020'!G53</f>
        <v>#DIV/0!</v>
      </c>
      <c r="O54" s="231" t="e">
        <f>'Работы 2020'!U53/'Работы 2020'!G53</f>
        <v>#DIV/0!</v>
      </c>
      <c r="P54" s="279" t="e">
        <f>'Работы 2020'!V53/'Работы 2020'!G53</f>
        <v>#DIV/0!</v>
      </c>
      <c r="Q54" s="231" t="e">
        <f>'Работы 2020'!W53/'Работы 2020'!G53</f>
        <v>#DIV/0!</v>
      </c>
      <c r="R54" s="231" t="e">
        <f>'Работы 2020'!X53/'Работы 2020'!G53</f>
        <v>#DIV/0!</v>
      </c>
      <c r="S54" s="231" t="e">
        <f>'Работы 2020'!Y53/'Работы 2020'!G53</f>
        <v>#DIV/0!</v>
      </c>
      <c r="T54" s="231" t="e">
        <f>'Работы 2020'!Z53/'Работы 2020'!G53</f>
        <v>#DIV/0!</v>
      </c>
      <c r="U54" s="231" t="e">
        <f>'Работы 2020'!AA53/'Работы 2020'!G53</f>
        <v>#DIV/0!</v>
      </c>
      <c r="V54" s="231" t="e">
        <f>'Работы 2020'!AB53/'Работы 2020'!G53</f>
        <v>#DIV/0!</v>
      </c>
      <c r="W54" s="231" t="e">
        <f>'Работы 2020'!AC53/'Работы 2020'!G53</f>
        <v>#DIV/0!</v>
      </c>
      <c r="X54" s="231" t="e">
        <f>'Работы 2020'!AD53/'Работы 2020'!G53</f>
        <v>#DIV/0!</v>
      </c>
      <c r="Y54" s="231" t="e">
        <f>'Работы 2020'!AF53/'Работы 2020'!G53</f>
        <v>#DIV/0!</v>
      </c>
      <c r="Z54" s="279" t="e">
        <f>'Работы 2020'!AG53/'Работы 2020'!G53</f>
        <v>#DIV/0!</v>
      </c>
      <c r="AA54" s="279" t="e">
        <f>'Работы 2020'!AI53/'Работы 2020'!G53</f>
        <v>#DIV/0!</v>
      </c>
      <c r="AB54" s="279" t="e">
        <f>'Работы 2020'!AJ53/'Работы 2020'!G53</f>
        <v>#DIV/0!</v>
      </c>
      <c r="AC54" s="279" t="e">
        <f>'Работы 2020'!AK53/'Работы 2020'!G53</f>
        <v>#DIV/0!</v>
      </c>
      <c r="AD54" s="231" t="e">
        <f>'Работы 2020'!AL53/'Работы 2020'!G53</f>
        <v>#DIV/0!</v>
      </c>
    </row>
    <row r="55" spans="1:30" s="240" customFormat="1" ht="48" customHeight="1" x14ac:dyDescent="0.25">
      <c r="A55" s="92"/>
      <c r="B55" s="236" t="s">
        <v>451</v>
      </c>
      <c r="C55" s="237" t="s">
        <v>162</v>
      </c>
      <c r="D55" s="238" t="s">
        <v>168</v>
      </c>
      <c r="E55" s="246"/>
      <c r="F55" s="242"/>
      <c r="G55" s="247" t="s">
        <v>298</v>
      </c>
      <c r="H55" s="239" t="s">
        <v>108</v>
      </c>
      <c r="I55" s="253" t="e">
        <f t="shared" si="1"/>
        <v>#DIV/0!</v>
      </c>
      <c r="J55" s="231" t="e">
        <f>'Работы 2020'!O54/'Работы 2020'!G54</f>
        <v>#DIV/0!</v>
      </c>
      <c r="K55" s="279" t="e">
        <f>'Работы 2020'!P54/'Работы 2020'!G54</f>
        <v>#DIV/0!</v>
      </c>
      <c r="L55" s="279" t="e">
        <f>'Работы 2020'!R54/'Работы 2020'!G54</f>
        <v>#DIV/0!</v>
      </c>
      <c r="M55" s="279" t="e">
        <f>'Работы 2020'!S54/'Работы 2020'!G54</f>
        <v>#DIV/0!</v>
      </c>
      <c r="N55" s="279" t="e">
        <f>'Работы 2020'!T54/'Работы 2020'!G54</f>
        <v>#DIV/0!</v>
      </c>
      <c r="O55" s="231" t="e">
        <f>'Работы 2020'!U54/'Работы 2020'!G54</f>
        <v>#DIV/0!</v>
      </c>
      <c r="P55" s="279" t="e">
        <f>'Работы 2020'!V54/'Работы 2020'!G54</f>
        <v>#DIV/0!</v>
      </c>
      <c r="Q55" s="231" t="e">
        <f>'Работы 2020'!W54/'Работы 2020'!G54</f>
        <v>#DIV/0!</v>
      </c>
      <c r="R55" s="231" t="e">
        <f>'Работы 2020'!X54/'Работы 2020'!G54</f>
        <v>#DIV/0!</v>
      </c>
      <c r="S55" s="231" t="e">
        <f>'Работы 2020'!Y54/'Работы 2020'!G54</f>
        <v>#DIV/0!</v>
      </c>
      <c r="T55" s="231" t="e">
        <f>'Работы 2020'!Z54/'Работы 2020'!G54</f>
        <v>#DIV/0!</v>
      </c>
      <c r="U55" s="231" t="e">
        <f>'Работы 2020'!AA54/'Работы 2020'!G54</f>
        <v>#DIV/0!</v>
      </c>
      <c r="V55" s="231" t="e">
        <f>'Работы 2020'!AB54/'Работы 2020'!G54</f>
        <v>#DIV/0!</v>
      </c>
      <c r="W55" s="231" t="e">
        <f>'Работы 2020'!AC54/'Работы 2020'!G54</f>
        <v>#DIV/0!</v>
      </c>
      <c r="X55" s="231" t="e">
        <f>'Работы 2020'!AD54/'Работы 2020'!G54</f>
        <v>#DIV/0!</v>
      </c>
      <c r="Y55" s="231" t="e">
        <f>'Работы 2020'!AF54/'Работы 2020'!G54</f>
        <v>#DIV/0!</v>
      </c>
      <c r="Z55" s="279" t="e">
        <f>'Работы 2020'!AG54/'Работы 2020'!G54</f>
        <v>#DIV/0!</v>
      </c>
      <c r="AA55" s="279" t="e">
        <f>'Работы 2020'!AI54/'Работы 2020'!G54</f>
        <v>#DIV/0!</v>
      </c>
      <c r="AB55" s="279" t="e">
        <f>'Работы 2020'!AJ54/'Работы 2020'!G54</f>
        <v>#DIV/0!</v>
      </c>
      <c r="AC55" s="279" t="e">
        <f>'Работы 2020'!AK54/'Работы 2020'!G54</f>
        <v>#DIV/0!</v>
      </c>
      <c r="AD55" s="231" t="e">
        <f>'Работы 2020'!AL54/'Работы 2020'!G54</f>
        <v>#DIV/0!</v>
      </c>
    </row>
    <row r="56" spans="1:30" s="240" customFormat="1" ht="99" customHeight="1" x14ac:dyDescent="0.25">
      <c r="A56" s="92"/>
      <c r="B56" s="241" t="s">
        <v>474</v>
      </c>
      <c r="C56" s="245" t="s">
        <v>475</v>
      </c>
      <c r="D56" s="245" t="s">
        <v>476</v>
      </c>
      <c r="E56" s="245" t="s">
        <v>443</v>
      </c>
      <c r="F56" s="238" t="s">
        <v>243</v>
      </c>
      <c r="G56" s="245" t="s">
        <v>477</v>
      </c>
      <c r="H56" s="239" t="s">
        <v>108</v>
      </c>
      <c r="I56" s="253" t="e">
        <f t="shared" si="1"/>
        <v>#DIV/0!</v>
      </c>
      <c r="J56" s="231" t="e">
        <f>'Работы 2020'!O55/'Работы 2020'!G55</f>
        <v>#DIV/0!</v>
      </c>
      <c r="K56" s="279" t="e">
        <f>'Работы 2020'!P55/'Работы 2020'!G55</f>
        <v>#DIV/0!</v>
      </c>
      <c r="L56" s="279" t="e">
        <f>'Работы 2020'!R55/'Работы 2020'!G55</f>
        <v>#DIV/0!</v>
      </c>
      <c r="M56" s="279" t="e">
        <f>'Работы 2020'!S55/'Работы 2020'!G55</f>
        <v>#DIV/0!</v>
      </c>
      <c r="N56" s="279" t="e">
        <f>'Работы 2020'!T55/'Работы 2020'!G55</f>
        <v>#DIV/0!</v>
      </c>
      <c r="O56" s="231" t="e">
        <f>'Работы 2020'!U55/'Работы 2020'!G55</f>
        <v>#DIV/0!</v>
      </c>
      <c r="P56" s="279" t="e">
        <f>'Работы 2020'!V55/'Работы 2020'!G55</f>
        <v>#DIV/0!</v>
      </c>
      <c r="Q56" s="231" t="e">
        <f>'Работы 2020'!W55/'Работы 2020'!G55</f>
        <v>#DIV/0!</v>
      </c>
      <c r="R56" s="231" t="e">
        <f>'Работы 2020'!X55/'Работы 2020'!G55</f>
        <v>#DIV/0!</v>
      </c>
      <c r="S56" s="231" t="e">
        <f>'Работы 2020'!Y55/'Работы 2020'!G55</f>
        <v>#DIV/0!</v>
      </c>
      <c r="T56" s="231" t="e">
        <f>'Работы 2020'!Z55/'Работы 2020'!G55</f>
        <v>#DIV/0!</v>
      </c>
      <c r="U56" s="231" t="e">
        <f>'Работы 2020'!AA55/'Работы 2020'!G55</f>
        <v>#DIV/0!</v>
      </c>
      <c r="V56" s="231" t="e">
        <f>'Работы 2020'!AB55/'Работы 2020'!G55</f>
        <v>#DIV/0!</v>
      </c>
      <c r="W56" s="231" t="e">
        <f>'Работы 2020'!AC55/'Работы 2020'!G55</f>
        <v>#DIV/0!</v>
      </c>
      <c r="X56" s="231" t="e">
        <f>'Работы 2020'!AD55/'Работы 2020'!G55</f>
        <v>#DIV/0!</v>
      </c>
      <c r="Y56" s="231" t="e">
        <f>'Работы 2020'!AF55/'Работы 2020'!G55</f>
        <v>#DIV/0!</v>
      </c>
      <c r="Z56" s="279" t="e">
        <f>'Работы 2020'!AG55/'Работы 2020'!G55</f>
        <v>#DIV/0!</v>
      </c>
      <c r="AA56" s="279" t="e">
        <f>'Работы 2020'!AI55/'Работы 2020'!G55</f>
        <v>#DIV/0!</v>
      </c>
      <c r="AB56" s="279" t="e">
        <f>'Работы 2020'!AJ55/'Работы 2020'!G55</f>
        <v>#DIV/0!</v>
      </c>
      <c r="AC56" s="279" t="e">
        <f>'Работы 2020'!AK55/'Работы 2020'!G55</f>
        <v>#DIV/0!</v>
      </c>
      <c r="AD56" s="231" t="e">
        <f>'Работы 2020'!AL55/'Работы 2020'!G55</f>
        <v>#DIV/0!</v>
      </c>
    </row>
    <row r="57" spans="1:30" s="240" customFormat="1" ht="50.25" customHeight="1" x14ac:dyDescent="0.25">
      <c r="A57" s="92"/>
      <c r="B57" s="236" t="s">
        <v>732</v>
      </c>
      <c r="C57" s="238" t="s">
        <v>166</v>
      </c>
      <c r="D57" s="238" t="s">
        <v>749</v>
      </c>
      <c r="E57" s="238"/>
      <c r="F57" s="237" t="s">
        <v>227</v>
      </c>
      <c r="G57" s="239" t="s">
        <v>750</v>
      </c>
      <c r="H57" s="239" t="s">
        <v>108</v>
      </c>
      <c r="I57" s="253" t="e">
        <f t="shared" si="1"/>
        <v>#DIV/0!</v>
      </c>
      <c r="J57" s="231" t="e">
        <f>'Работы 2020'!O56/'Работы 2020'!G56</f>
        <v>#DIV/0!</v>
      </c>
      <c r="K57" s="279" t="e">
        <f>'Работы 2020'!P56/'Работы 2020'!G56</f>
        <v>#DIV/0!</v>
      </c>
      <c r="L57" s="279" t="e">
        <f>'Работы 2020'!R56/'Работы 2020'!G56</f>
        <v>#DIV/0!</v>
      </c>
      <c r="M57" s="279" t="e">
        <f>'Работы 2020'!S56/'Работы 2020'!G56</f>
        <v>#DIV/0!</v>
      </c>
      <c r="N57" s="279" t="e">
        <f>'Работы 2020'!T56/'Работы 2020'!G56</f>
        <v>#DIV/0!</v>
      </c>
      <c r="O57" s="231" t="e">
        <f>'Работы 2020'!U56/'Работы 2020'!G56</f>
        <v>#DIV/0!</v>
      </c>
      <c r="P57" s="279" t="e">
        <f>'Работы 2020'!V56/'Работы 2020'!G56</f>
        <v>#DIV/0!</v>
      </c>
      <c r="Q57" s="231" t="e">
        <f>'Работы 2020'!W56/'Работы 2020'!G56</f>
        <v>#DIV/0!</v>
      </c>
      <c r="R57" s="231" t="e">
        <f>'Работы 2020'!X56/'Работы 2020'!G56</f>
        <v>#DIV/0!</v>
      </c>
      <c r="S57" s="231" t="e">
        <f>'Работы 2020'!Y56/'Работы 2020'!G56</f>
        <v>#DIV/0!</v>
      </c>
      <c r="T57" s="231" t="e">
        <f>'Работы 2020'!Z56/'Работы 2020'!G56</f>
        <v>#DIV/0!</v>
      </c>
      <c r="U57" s="231" t="e">
        <f>'Работы 2020'!AA56/'Работы 2020'!G56</f>
        <v>#DIV/0!</v>
      </c>
      <c r="V57" s="231" t="e">
        <f>'Работы 2020'!AB56/'Работы 2020'!G56</f>
        <v>#DIV/0!</v>
      </c>
      <c r="W57" s="231" t="e">
        <f>'Работы 2020'!AC56/'Работы 2020'!G56</f>
        <v>#DIV/0!</v>
      </c>
      <c r="X57" s="231" t="e">
        <f>'Работы 2020'!AD56/'Работы 2020'!G56</f>
        <v>#DIV/0!</v>
      </c>
      <c r="Y57" s="231" t="e">
        <f>'Работы 2020'!AF56/'Работы 2020'!G56</f>
        <v>#DIV/0!</v>
      </c>
      <c r="Z57" s="279" t="e">
        <f>'Работы 2020'!AG56/'Работы 2020'!G56</f>
        <v>#DIV/0!</v>
      </c>
      <c r="AA57" s="279" t="e">
        <f>'Работы 2020'!AI56/'Работы 2020'!G56</f>
        <v>#DIV/0!</v>
      </c>
      <c r="AB57" s="279" t="e">
        <f>'Работы 2020'!AJ56/'Работы 2020'!G56</f>
        <v>#DIV/0!</v>
      </c>
      <c r="AC57" s="279" t="e">
        <f>'Работы 2020'!AK56/'Работы 2020'!G56</f>
        <v>#DIV/0!</v>
      </c>
      <c r="AD57" s="231" t="e">
        <f>'Работы 2020'!AL56/'Работы 2020'!G56</f>
        <v>#DIV/0!</v>
      </c>
    </row>
    <row r="58" spans="1:30" s="240" customFormat="1" ht="69" customHeight="1" x14ac:dyDescent="0.25">
      <c r="A58" s="92"/>
      <c r="B58" s="236" t="s">
        <v>452</v>
      </c>
      <c r="C58" s="237" t="s">
        <v>162</v>
      </c>
      <c r="D58" s="238" t="s">
        <v>164</v>
      </c>
      <c r="E58" s="238"/>
      <c r="F58" s="242"/>
      <c r="G58" s="239" t="s">
        <v>308</v>
      </c>
      <c r="H58" s="239" t="s">
        <v>108</v>
      </c>
      <c r="I58" s="253" t="e">
        <f t="shared" si="1"/>
        <v>#DIV/0!</v>
      </c>
      <c r="J58" s="231" t="e">
        <f>'Работы 2020'!O57/'Работы 2020'!G57</f>
        <v>#DIV/0!</v>
      </c>
      <c r="K58" s="279" t="e">
        <f>'Работы 2020'!P57/'Работы 2020'!G57</f>
        <v>#DIV/0!</v>
      </c>
      <c r="L58" s="279" t="e">
        <f>'Работы 2020'!R57/'Работы 2020'!G57</f>
        <v>#DIV/0!</v>
      </c>
      <c r="M58" s="279" t="e">
        <f>'Работы 2020'!S57/'Работы 2020'!G57</f>
        <v>#DIV/0!</v>
      </c>
      <c r="N58" s="279" t="e">
        <f>'Работы 2020'!T57/'Работы 2020'!G57</f>
        <v>#DIV/0!</v>
      </c>
      <c r="O58" s="231" t="e">
        <f>'Работы 2020'!U57/'Работы 2020'!G57</f>
        <v>#DIV/0!</v>
      </c>
      <c r="P58" s="279" t="e">
        <f>'Работы 2020'!V57/'Работы 2020'!G57</f>
        <v>#DIV/0!</v>
      </c>
      <c r="Q58" s="231" t="e">
        <f>'Работы 2020'!W57/'Работы 2020'!G57</f>
        <v>#DIV/0!</v>
      </c>
      <c r="R58" s="231" t="e">
        <f>'Работы 2020'!X57/'Работы 2020'!G57</f>
        <v>#DIV/0!</v>
      </c>
      <c r="S58" s="231" t="e">
        <f>'Работы 2020'!Y57/'Работы 2020'!G57</f>
        <v>#DIV/0!</v>
      </c>
      <c r="T58" s="231" t="e">
        <f>'Работы 2020'!Z57/'Работы 2020'!G57</f>
        <v>#DIV/0!</v>
      </c>
      <c r="U58" s="231" t="e">
        <f>'Работы 2020'!AA57/'Работы 2020'!G57</f>
        <v>#DIV/0!</v>
      </c>
      <c r="V58" s="231" t="e">
        <f>'Работы 2020'!AB57/'Работы 2020'!G57</f>
        <v>#DIV/0!</v>
      </c>
      <c r="W58" s="231" t="e">
        <f>'Работы 2020'!AC57/'Работы 2020'!G57</f>
        <v>#DIV/0!</v>
      </c>
      <c r="X58" s="231" t="e">
        <f>'Работы 2020'!AD57/'Работы 2020'!G57</f>
        <v>#DIV/0!</v>
      </c>
      <c r="Y58" s="231" t="e">
        <f>'Работы 2020'!AF57/'Работы 2020'!G57</f>
        <v>#DIV/0!</v>
      </c>
      <c r="Z58" s="279" t="e">
        <f>'Работы 2020'!AG57/'Работы 2020'!G57</f>
        <v>#DIV/0!</v>
      </c>
      <c r="AA58" s="279" t="e">
        <f>'Работы 2020'!AI57/'Работы 2020'!G57</f>
        <v>#DIV/0!</v>
      </c>
      <c r="AB58" s="279" t="e">
        <f>'Работы 2020'!AJ57/'Работы 2020'!G57</f>
        <v>#DIV/0!</v>
      </c>
      <c r="AC58" s="279" t="e">
        <f>'Работы 2020'!AK57/'Работы 2020'!G57</f>
        <v>#DIV/0!</v>
      </c>
      <c r="AD58" s="231" t="e">
        <f>'Работы 2020'!AL57/'Работы 2020'!G57</f>
        <v>#DIV/0!</v>
      </c>
    </row>
    <row r="59" spans="1:30" s="240" customFormat="1" ht="49.5" customHeight="1" x14ac:dyDescent="0.25">
      <c r="A59" s="92"/>
      <c r="B59" s="236" t="s">
        <v>453</v>
      </c>
      <c r="C59" s="237" t="s">
        <v>162</v>
      </c>
      <c r="D59" s="238" t="s">
        <v>163</v>
      </c>
      <c r="E59" s="238"/>
      <c r="F59" s="242"/>
      <c r="G59" s="239" t="s">
        <v>309</v>
      </c>
      <c r="H59" s="239" t="s">
        <v>108</v>
      </c>
      <c r="I59" s="253" t="e">
        <f t="shared" si="1"/>
        <v>#DIV/0!</v>
      </c>
      <c r="J59" s="231" t="e">
        <f>'Работы 2020'!O58/'Работы 2020'!G58</f>
        <v>#DIV/0!</v>
      </c>
      <c r="K59" s="279" t="e">
        <f>'Работы 2020'!P58/'Работы 2020'!G58</f>
        <v>#DIV/0!</v>
      </c>
      <c r="L59" s="279" t="e">
        <f>'Работы 2020'!R58/'Работы 2020'!G58</f>
        <v>#DIV/0!</v>
      </c>
      <c r="M59" s="279" t="e">
        <f>'Работы 2020'!S58/'Работы 2020'!G58</f>
        <v>#DIV/0!</v>
      </c>
      <c r="N59" s="279" t="e">
        <f>'Работы 2020'!T58/'Работы 2020'!G58</f>
        <v>#DIV/0!</v>
      </c>
      <c r="O59" s="231" t="e">
        <f>'Работы 2020'!U58/'Работы 2020'!G58</f>
        <v>#DIV/0!</v>
      </c>
      <c r="P59" s="279" t="e">
        <f>'Работы 2020'!V58/'Работы 2020'!G58</f>
        <v>#DIV/0!</v>
      </c>
      <c r="Q59" s="231" t="e">
        <f>'Работы 2020'!W58/'Работы 2020'!G58</f>
        <v>#DIV/0!</v>
      </c>
      <c r="R59" s="231" t="e">
        <f>'Работы 2020'!X58/'Работы 2020'!G58</f>
        <v>#DIV/0!</v>
      </c>
      <c r="S59" s="231" t="e">
        <f>'Работы 2020'!Y58/'Работы 2020'!G58</f>
        <v>#DIV/0!</v>
      </c>
      <c r="T59" s="231" t="e">
        <f>'Работы 2020'!Z58/'Работы 2020'!G58</f>
        <v>#DIV/0!</v>
      </c>
      <c r="U59" s="231" t="e">
        <f>'Работы 2020'!AA58/'Работы 2020'!G58</f>
        <v>#DIV/0!</v>
      </c>
      <c r="V59" s="231" t="e">
        <f>'Работы 2020'!AB58/'Работы 2020'!G58</f>
        <v>#DIV/0!</v>
      </c>
      <c r="W59" s="231" t="e">
        <f>'Работы 2020'!AC58/'Работы 2020'!G58</f>
        <v>#DIV/0!</v>
      </c>
      <c r="X59" s="231" t="e">
        <f>'Работы 2020'!AD58/'Работы 2020'!G58</f>
        <v>#DIV/0!</v>
      </c>
      <c r="Y59" s="231" t="e">
        <f>'Работы 2020'!AF58/'Работы 2020'!G58</f>
        <v>#DIV/0!</v>
      </c>
      <c r="Z59" s="279" t="e">
        <f>'Работы 2020'!AG58/'Работы 2020'!G58</f>
        <v>#DIV/0!</v>
      </c>
      <c r="AA59" s="279" t="e">
        <f>'Работы 2020'!AI58/'Работы 2020'!G58</f>
        <v>#DIV/0!</v>
      </c>
      <c r="AB59" s="279" t="e">
        <f>'Работы 2020'!AJ58/'Работы 2020'!G58</f>
        <v>#DIV/0!</v>
      </c>
      <c r="AC59" s="279" t="e">
        <f>'Работы 2020'!AK58/'Работы 2020'!G58</f>
        <v>#DIV/0!</v>
      </c>
      <c r="AD59" s="231" t="e">
        <f>'Работы 2020'!AL58/'Работы 2020'!G58</f>
        <v>#DIV/0!</v>
      </c>
    </row>
    <row r="60" spans="1:30" s="240" customFormat="1" ht="79.5" customHeight="1" x14ac:dyDescent="0.25">
      <c r="A60" s="92"/>
      <c r="B60" s="236" t="s">
        <v>454</v>
      </c>
      <c r="C60" s="237" t="s">
        <v>162</v>
      </c>
      <c r="D60" s="238" t="s">
        <v>277</v>
      </c>
      <c r="E60" s="238"/>
      <c r="F60" s="242"/>
      <c r="G60" s="239" t="s">
        <v>310</v>
      </c>
      <c r="H60" s="239" t="s">
        <v>108</v>
      </c>
      <c r="I60" s="253" t="e">
        <f t="shared" si="1"/>
        <v>#DIV/0!</v>
      </c>
      <c r="J60" s="231" t="e">
        <f>'Работы 2020'!O59/'Работы 2020'!G59</f>
        <v>#DIV/0!</v>
      </c>
      <c r="K60" s="279" t="e">
        <f>'Работы 2020'!P59/'Работы 2020'!G59</f>
        <v>#DIV/0!</v>
      </c>
      <c r="L60" s="279" t="e">
        <f>'Работы 2020'!R59/'Работы 2020'!G59</f>
        <v>#DIV/0!</v>
      </c>
      <c r="M60" s="279" t="e">
        <f>'Работы 2020'!S59/'Работы 2020'!G59</f>
        <v>#DIV/0!</v>
      </c>
      <c r="N60" s="279" t="e">
        <f>'Работы 2020'!T59/'Работы 2020'!G59</f>
        <v>#DIV/0!</v>
      </c>
      <c r="O60" s="231" t="e">
        <f>'Работы 2020'!U59/'Работы 2020'!G59</f>
        <v>#DIV/0!</v>
      </c>
      <c r="P60" s="279" t="e">
        <f>'Работы 2020'!V59/'Работы 2020'!G59</f>
        <v>#DIV/0!</v>
      </c>
      <c r="Q60" s="231" t="e">
        <f>'Работы 2020'!W59/'Работы 2020'!G59</f>
        <v>#DIV/0!</v>
      </c>
      <c r="R60" s="231" t="e">
        <f>'Работы 2020'!X59/'Работы 2020'!G59</f>
        <v>#DIV/0!</v>
      </c>
      <c r="S60" s="231" t="e">
        <f>'Работы 2020'!Y59/'Работы 2020'!G59</f>
        <v>#DIV/0!</v>
      </c>
      <c r="T60" s="231" t="e">
        <f>'Работы 2020'!Z59/'Работы 2020'!G59</f>
        <v>#DIV/0!</v>
      </c>
      <c r="U60" s="231" t="e">
        <f>'Работы 2020'!AA59/'Работы 2020'!G59</f>
        <v>#DIV/0!</v>
      </c>
      <c r="V60" s="231" t="e">
        <f>'Работы 2020'!AB59/'Работы 2020'!G59</f>
        <v>#DIV/0!</v>
      </c>
      <c r="W60" s="231" t="e">
        <f>'Работы 2020'!AC59/'Работы 2020'!G59</f>
        <v>#DIV/0!</v>
      </c>
      <c r="X60" s="231" t="e">
        <f>'Работы 2020'!AD59/'Работы 2020'!G59</f>
        <v>#DIV/0!</v>
      </c>
      <c r="Y60" s="231" t="e">
        <f>'Работы 2020'!AF59/'Работы 2020'!G59</f>
        <v>#DIV/0!</v>
      </c>
      <c r="Z60" s="279" t="e">
        <f>'Работы 2020'!AG59/'Работы 2020'!G59</f>
        <v>#DIV/0!</v>
      </c>
      <c r="AA60" s="279" t="e">
        <f>'Работы 2020'!AI59/'Работы 2020'!G59</f>
        <v>#DIV/0!</v>
      </c>
      <c r="AB60" s="279" t="e">
        <f>'Работы 2020'!AJ59/'Работы 2020'!G59</f>
        <v>#DIV/0!</v>
      </c>
      <c r="AC60" s="279" t="e">
        <f>'Работы 2020'!AK59/'Работы 2020'!G59</f>
        <v>#DIV/0!</v>
      </c>
      <c r="AD60" s="231" t="e">
        <f>'Работы 2020'!AL59/'Работы 2020'!G59</f>
        <v>#DIV/0!</v>
      </c>
    </row>
    <row r="61" spans="1:30" s="240" customFormat="1" ht="80.25" customHeight="1" x14ac:dyDescent="0.25">
      <c r="A61" s="92"/>
      <c r="B61" s="235" t="s">
        <v>478</v>
      </c>
      <c r="C61" s="238" t="s">
        <v>180</v>
      </c>
      <c r="D61" s="238" t="s">
        <v>181</v>
      </c>
      <c r="E61" s="238"/>
      <c r="F61" s="238"/>
      <c r="G61" s="239" t="s">
        <v>311</v>
      </c>
      <c r="H61" s="239" t="s">
        <v>108</v>
      </c>
      <c r="I61" s="253" t="e">
        <f t="shared" si="1"/>
        <v>#DIV/0!</v>
      </c>
      <c r="J61" s="231" t="e">
        <f>'Работы 2020'!O60/'Работы 2020'!G60</f>
        <v>#DIV/0!</v>
      </c>
      <c r="K61" s="279" t="e">
        <f>'Работы 2020'!P60/'Работы 2020'!G60</f>
        <v>#DIV/0!</v>
      </c>
      <c r="L61" s="279" t="e">
        <f>'Работы 2020'!R60/'Работы 2020'!G60</f>
        <v>#DIV/0!</v>
      </c>
      <c r="M61" s="279" t="e">
        <f>'Работы 2020'!S60/'Работы 2020'!G60</f>
        <v>#DIV/0!</v>
      </c>
      <c r="N61" s="279" t="e">
        <f>'Работы 2020'!T60/'Работы 2020'!G60</f>
        <v>#DIV/0!</v>
      </c>
      <c r="O61" s="231" t="e">
        <f>'Работы 2020'!U60/'Работы 2020'!G60</f>
        <v>#DIV/0!</v>
      </c>
      <c r="P61" s="279" t="e">
        <f>'Работы 2020'!V60/'Работы 2020'!G60</f>
        <v>#DIV/0!</v>
      </c>
      <c r="Q61" s="231" t="e">
        <f>'Работы 2020'!W60/'Работы 2020'!G60</f>
        <v>#DIV/0!</v>
      </c>
      <c r="R61" s="231" t="e">
        <f>'Работы 2020'!X60/'Работы 2020'!G60</f>
        <v>#DIV/0!</v>
      </c>
      <c r="S61" s="231" t="e">
        <f>'Работы 2020'!Y60/'Работы 2020'!G60</f>
        <v>#DIV/0!</v>
      </c>
      <c r="T61" s="231" t="e">
        <f>'Работы 2020'!Z60/'Работы 2020'!G60</f>
        <v>#DIV/0!</v>
      </c>
      <c r="U61" s="231" t="e">
        <f>'Работы 2020'!AA60/'Работы 2020'!G60</f>
        <v>#DIV/0!</v>
      </c>
      <c r="V61" s="231" t="e">
        <f>'Работы 2020'!AB60/'Работы 2020'!G60</f>
        <v>#DIV/0!</v>
      </c>
      <c r="W61" s="231" t="e">
        <f>'Работы 2020'!AC60/'Работы 2020'!G60</f>
        <v>#DIV/0!</v>
      </c>
      <c r="X61" s="231" t="e">
        <f>'Работы 2020'!AD60/'Работы 2020'!G60</f>
        <v>#DIV/0!</v>
      </c>
      <c r="Y61" s="231" t="e">
        <f>'Работы 2020'!AF60/'Работы 2020'!G60</f>
        <v>#DIV/0!</v>
      </c>
      <c r="Z61" s="279" t="e">
        <f>'Работы 2020'!AG60/'Работы 2020'!G60</f>
        <v>#DIV/0!</v>
      </c>
      <c r="AA61" s="279" t="e">
        <f>'Работы 2020'!AI60/'Работы 2020'!G60</f>
        <v>#DIV/0!</v>
      </c>
      <c r="AB61" s="279" t="e">
        <f>'Работы 2020'!AJ60/'Работы 2020'!G60</f>
        <v>#DIV/0!</v>
      </c>
      <c r="AC61" s="279" t="e">
        <f>'Работы 2020'!AK60/'Работы 2020'!G60</f>
        <v>#DIV/0!</v>
      </c>
      <c r="AD61" s="231" t="e">
        <f>'Работы 2020'!AL60/'Работы 2020'!G60</f>
        <v>#DIV/0!</v>
      </c>
    </row>
    <row r="62" spans="1:30" s="240" customFormat="1" ht="65.25" customHeight="1" x14ac:dyDescent="0.25">
      <c r="A62" s="92"/>
      <c r="B62" s="236" t="s">
        <v>461</v>
      </c>
      <c r="C62" s="238" t="s">
        <v>107</v>
      </c>
      <c r="D62" s="238" t="s">
        <v>462</v>
      </c>
      <c r="E62" s="238"/>
      <c r="F62" s="238" t="s">
        <v>220</v>
      </c>
      <c r="G62" s="239" t="s">
        <v>312</v>
      </c>
      <c r="H62" s="239" t="s">
        <v>108</v>
      </c>
      <c r="I62" s="253" t="e">
        <f t="shared" si="1"/>
        <v>#DIV/0!</v>
      </c>
      <c r="J62" s="231" t="e">
        <f>'Работы 2020'!O61/'Работы 2020'!G61</f>
        <v>#DIV/0!</v>
      </c>
      <c r="K62" s="279" t="e">
        <f>'Работы 2020'!P61/'Работы 2020'!G61</f>
        <v>#DIV/0!</v>
      </c>
      <c r="L62" s="279" t="e">
        <f>'Работы 2020'!R61/'Работы 2020'!G61</f>
        <v>#DIV/0!</v>
      </c>
      <c r="M62" s="279" t="e">
        <f>'Работы 2020'!S61/'Работы 2020'!G61</f>
        <v>#DIV/0!</v>
      </c>
      <c r="N62" s="279" t="e">
        <f>'Работы 2020'!T61/'Работы 2020'!G61</f>
        <v>#DIV/0!</v>
      </c>
      <c r="O62" s="231" t="e">
        <f>'Работы 2020'!U61/'Работы 2020'!G61</f>
        <v>#DIV/0!</v>
      </c>
      <c r="P62" s="279" t="e">
        <f>'Работы 2020'!V61/'Работы 2020'!G61</f>
        <v>#DIV/0!</v>
      </c>
      <c r="Q62" s="231" t="e">
        <f>'Работы 2020'!W61/'Работы 2020'!G61</f>
        <v>#DIV/0!</v>
      </c>
      <c r="R62" s="231" t="e">
        <f>'Работы 2020'!X61/'Работы 2020'!G61</f>
        <v>#DIV/0!</v>
      </c>
      <c r="S62" s="231" t="e">
        <f>'Работы 2020'!Y61/'Работы 2020'!G61</f>
        <v>#DIV/0!</v>
      </c>
      <c r="T62" s="231" t="e">
        <f>'Работы 2020'!Z61/'Работы 2020'!G61</f>
        <v>#DIV/0!</v>
      </c>
      <c r="U62" s="231" t="e">
        <f>'Работы 2020'!AA61/'Работы 2020'!G61</f>
        <v>#DIV/0!</v>
      </c>
      <c r="V62" s="231" t="e">
        <f>'Работы 2020'!AB61/'Работы 2020'!G61</f>
        <v>#DIV/0!</v>
      </c>
      <c r="W62" s="231" t="e">
        <f>'Работы 2020'!AC61/'Работы 2020'!G61</f>
        <v>#DIV/0!</v>
      </c>
      <c r="X62" s="231" t="e">
        <f>'Работы 2020'!AD61/'Работы 2020'!G61</f>
        <v>#DIV/0!</v>
      </c>
      <c r="Y62" s="231" t="e">
        <f>'Работы 2020'!AF61/'Работы 2020'!G61</f>
        <v>#DIV/0!</v>
      </c>
      <c r="Z62" s="279" t="e">
        <f>'Работы 2020'!AG61/'Работы 2020'!G61</f>
        <v>#DIV/0!</v>
      </c>
      <c r="AA62" s="279" t="e">
        <f>'Работы 2020'!AI61/'Работы 2020'!G61</f>
        <v>#DIV/0!</v>
      </c>
      <c r="AB62" s="279" t="e">
        <f>'Работы 2020'!AJ61/'Работы 2020'!G61</f>
        <v>#DIV/0!</v>
      </c>
      <c r="AC62" s="279" t="e">
        <f>'Работы 2020'!AK61/'Работы 2020'!G61</f>
        <v>#DIV/0!</v>
      </c>
      <c r="AD62" s="231" t="e">
        <f>'Работы 2020'!AL61/'Работы 2020'!G61</f>
        <v>#DIV/0!</v>
      </c>
    </row>
    <row r="63" spans="1:30" s="240" customFormat="1" ht="67.5" customHeight="1" x14ac:dyDescent="0.25">
      <c r="A63" s="92"/>
      <c r="B63" s="236" t="s">
        <v>435</v>
      </c>
      <c r="C63" s="238" t="s">
        <v>156</v>
      </c>
      <c r="D63" s="238" t="s">
        <v>168</v>
      </c>
      <c r="E63" s="237" t="s">
        <v>231</v>
      </c>
      <c r="F63" s="242"/>
      <c r="G63" s="244" t="s">
        <v>298</v>
      </c>
      <c r="H63" s="239" t="s">
        <v>108</v>
      </c>
      <c r="I63" s="253" t="e">
        <f t="shared" si="1"/>
        <v>#DIV/0!</v>
      </c>
      <c r="J63" s="231" t="e">
        <f>'Работы 2020'!O62/'Работы 2020'!G62</f>
        <v>#DIV/0!</v>
      </c>
      <c r="K63" s="279" t="e">
        <f>'Работы 2020'!P62/'Работы 2020'!G62</f>
        <v>#DIV/0!</v>
      </c>
      <c r="L63" s="279" t="e">
        <f>'Работы 2020'!R62/'Работы 2020'!G62</f>
        <v>#DIV/0!</v>
      </c>
      <c r="M63" s="279" t="e">
        <f>'Работы 2020'!S62/'Работы 2020'!G62</f>
        <v>#DIV/0!</v>
      </c>
      <c r="N63" s="279" t="e">
        <f>'Работы 2020'!T62/'Работы 2020'!G62</f>
        <v>#DIV/0!</v>
      </c>
      <c r="O63" s="231" t="e">
        <f>'Работы 2020'!U62/'Работы 2020'!G62</f>
        <v>#DIV/0!</v>
      </c>
      <c r="P63" s="279" t="e">
        <f>'Работы 2020'!V62/'Работы 2020'!G62</f>
        <v>#DIV/0!</v>
      </c>
      <c r="Q63" s="231" t="e">
        <f>'Работы 2020'!W62/'Работы 2020'!G62</f>
        <v>#DIV/0!</v>
      </c>
      <c r="R63" s="231" t="e">
        <f>'Работы 2020'!X62/'Работы 2020'!G62</f>
        <v>#DIV/0!</v>
      </c>
      <c r="S63" s="231" t="e">
        <f>'Работы 2020'!Y62/'Работы 2020'!G62</f>
        <v>#DIV/0!</v>
      </c>
      <c r="T63" s="231" t="e">
        <f>'Работы 2020'!Z62/'Работы 2020'!G62</f>
        <v>#DIV/0!</v>
      </c>
      <c r="U63" s="231" t="e">
        <f>'Работы 2020'!AA62/'Работы 2020'!G62</f>
        <v>#DIV/0!</v>
      </c>
      <c r="V63" s="231" t="e">
        <f>'Работы 2020'!AB62/'Работы 2020'!G62</f>
        <v>#DIV/0!</v>
      </c>
      <c r="W63" s="231" t="e">
        <f>'Работы 2020'!AC62/'Работы 2020'!G62</f>
        <v>#DIV/0!</v>
      </c>
      <c r="X63" s="231" t="e">
        <f>'Работы 2020'!AD62/'Работы 2020'!G62</f>
        <v>#DIV/0!</v>
      </c>
      <c r="Y63" s="231" t="e">
        <f>'Работы 2020'!AF62/'Работы 2020'!G62</f>
        <v>#DIV/0!</v>
      </c>
      <c r="Z63" s="279" t="e">
        <f>'Работы 2020'!AG62/'Работы 2020'!G62</f>
        <v>#DIV/0!</v>
      </c>
      <c r="AA63" s="279" t="e">
        <f>'Работы 2020'!AI62/'Работы 2020'!G62</f>
        <v>#DIV/0!</v>
      </c>
      <c r="AB63" s="279" t="e">
        <f>'Работы 2020'!AJ62/'Работы 2020'!G62</f>
        <v>#DIV/0!</v>
      </c>
      <c r="AC63" s="279" t="e">
        <f>'Работы 2020'!AK62/'Работы 2020'!G62</f>
        <v>#DIV/0!</v>
      </c>
      <c r="AD63" s="231" t="e">
        <f>'Работы 2020'!AL62/'Работы 2020'!G62</f>
        <v>#DIV/0!</v>
      </c>
    </row>
    <row r="64" spans="1:30" s="240" customFormat="1" ht="63" x14ac:dyDescent="0.25">
      <c r="A64" s="92"/>
      <c r="B64" s="236" t="s">
        <v>463</v>
      </c>
      <c r="C64" s="238" t="s">
        <v>107</v>
      </c>
      <c r="D64" s="238" t="s">
        <v>178</v>
      </c>
      <c r="E64" s="238"/>
      <c r="F64" s="238" t="s">
        <v>220</v>
      </c>
      <c r="G64" s="239" t="s">
        <v>283</v>
      </c>
      <c r="H64" s="239" t="s">
        <v>108</v>
      </c>
      <c r="I64" s="253" t="e">
        <f t="shared" si="1"/>
        <v>#DIV/0!</v>
      </c>
      <c r="J64" s="231" t="e">
        <f>'Работы 2020'!O63/'Работы 2020'!G63</f>
        <v>#DIV/0!</v>
      </c>
      <c r="K64" s="279" t="e">
        <f>'Работы 2020'!P63/'Работы 2020'!G63</f>
        <v>#DIV/0!</v>
      </c>
      <c r="L64" s="279" t="e">
        <f>'Работы 2020'!R63/'Работы 2020'!G63</f>
        <v>#DIV/0!</v>
      </c>
      <c r="M64" s="279" t="e">
        <f>'Работы 2020'!S63/'Работы 2020'!G63</f>
        <v>#DIV/0!</v>
      </c>
      <c r="N64" s="279" t="e">
        <f>'Работы 2020'!T63/'Работы 2020'!G63</f>
        <v>#DIV/0!</v>
      </c>
      <c r="O64" s="231" t="e">
        <f>'Работы 2020'!U63/'Работы 2020'!G63</f>
        <v>#DIV/0!</v>
      </c>
      <c r="P64" s="279" t="e">
        <f>'Работы 2020'!V63/'Работы 2020'!G63</f>
        <v>#DIV/0!</v>
      </c>
      <c r="Q64" s="231" t="e">
        <f>'Работы 2020'!W63/'Работы 2020'!G63</f>
        <v>#DIV/0!</v>
      </c>
      <c r="R64" s="231" t="e">
        <f>'Работы 2020'!X63/'Работы 2020'!G63</f>
        <v>#DIV/0!</v>
      </c>
      <c r="S64" s="231" t="e">
        <f>'Работы 2020'!Y63/'Работы 2020'!G63</f>
        <v>#DIV/0!</v>
      </c>
      <c r="T64" s="231" t="e">
        <f>'Работы 2020'!Z63/'Работы 2020'!G63</f>
        <v>#DIV/0!</v>
      </c>
      <c r="U64" s="231" t="e">
        <f>'Работы 2020'!AA63/'Работы 2020'!G63</f>
        <v>#DIV/0!</v>
      </c>
      <c r="V64" s="231" t="e">
        <f>'Работы 2020'!AB63/'Работы 2020'!G63</f>
        <v>#DIV/0!</v>
      </c>
      <c r="W64" s="231" t="e">
        <f>'Работы 2020'!AC63/'Работы 2020'!G63</f>
        <v>#DIV/0!</v>
      </c>
      <c r="X64" s="231" t="e">
        <f>'Работы 2020'!AD63/'Работы 2020'!G63</f>
        <v>#DIV/0!</v>
      </c>
      <c r="Y64" s="231" t="e">
        <f>'Работы 2020'!AF63/'Работы 2020'!G63</f>
        <v>#DIV/0!</v>
      </c>
      <c r="Z64" s="279" t="e">
        <f>'Работы 2020'!AG63/'Работы 2020'!G63</f>
        <v>#DIV/0!</v>
      </c>
      <c r="AA64" s="279" t="e">
        <f>'Работы 2020'!AI63/'Работы 2020'!G63</f>
        <v>#DIV/0!</v>
      </c>
      <c r="AB64" s="279" t="e">
        <f>'Работы 2020'!AJ63/'Работы 2020'!G63</f>
        <v>#DIV/0!</v>
      </c>
      <c r="AC64" s="279" t="e">
        <f>'Работы 2020'!AK63/'Работы 2020'!G63</f>
        <v>#DIV/0!</v>
      </c>
      <c r="AD64" s="231" t="e">
        <f>'Работы 2020'!AL63/'Работы 2020'!G63</f>
        <v>#DIV/0!</v>
      </c>
    </row>
    <row r="65" spans="1:30" s="240" customFormat="1" ht="99" customHeight="1" x14ac:dyDescent="0.25">
      <c r="A65" s="92"/>
      <c r="B65" s="241" t="s">
        <v>474</v>
      </c>
      <c r="C65" s="298" t="s">
        <v>475</v>
      </c>
      <c r="D65" s="298" t="s">
        <v>476</v>
      </c>
      <c r="E65" s="298" t="s">
        <v>443</v>
      </c>
      <c r="F65" s="237" t="s">
        <v>243</v>
      </c>
      <c r="G65" s="298" t="s">
        <v>477</v>
      </c>
      <c r="H65" s="239" t="s">
        <v>108</v>
      </c>
      <c r="I65" s="253" t="e">
        <f t="shared" si="1"/>
        <v>#DIV/0!</v>
      </c>
      <c r="J65" s="231" t="e">
        <f>'Работы 2020'!O64/'Работы 2020'!G64</f>
        <v>#DIV/0!</v>
      </c>
      <c r="K65" s="279" t="e">
        <f>'Работы 2020'!P64/'Работы 2020'!G64</f>
        <v>#DIV/0!</v>
      </c>
      <c r="L65" s="279" t="e">
        <f>'Работы 2020'!R64/'Работы 2020'!G64</f>
        <v>#DIV/0!</v>
      </c>
      <c r="M65" s="279" t="e">
        <f>'Работы 2020'!S64/'Работы 2020'!G64</f>
        <v>#DIV/0!</v>
      </c>
      <c r="N65" s="279" t="e">
        <f>'Работы 2020'!T64/'Работы 2020'!G64</f>
        <v>#DIV/0!</v>
      </c>
      <c r="O65" s="231" t="e">
        <f>'Работы 2020'!U64/'Работы 2020'!G64</f>
        <v>#DIV/0!</v>
      </c>
      <c r="P65" s="279" t="e">
        <f>'Работы 2020'!V64/'Работы 2020'!G64</f>
        <v>#DIV/0!</v>
      </c>
      <c r="Q65" s="231" t="e">
        <f>'Работы 2020'!W64/'Работы 2020'!G64</f>
        <v>#DIV/0!</v>
      </c>
      <c r="R65" s="231" t="e">
        <f>'Работы 2020'!X64/'Работы 2020'!G64</f>
        <v>#DIV/0!</v>
      </c>
      <c r="S65" s="231" t="e">
        <f>'Работы 2020'!Y64/'Работы 2020'!G64</f>
        <v>#DIV/0!</v>
      </c>
      <c r="T65" s="231" t="e">
        <f>'Работы 2020'!Z64/'Работы 2020'!G64</f>
        <v>#DIV/0!</v>
      </c>
      <c r="U65" s="231" t="e">
        <f>'Работы 2020'!AA64/'Работы 2020'!G64</f>
        <v>#DIV/0!</v>
      </c>
      <c r="V65" s="231" t="e">
        <f>'Работы 2020'!AB64/'Работы 2020'!G64</f>
        <v>#DIV/0!</v>
      </c>
      <c r="W65" s="231" t="e">
        <f>'Работы 2020'!AC64/'Работы 2020'!G64</f>
        <v>#DIV/0!</v>
      </c>
      <c r="X65" s="231" t="e">
        <f>'Работы 2020'!AD64/'Работы 2020'!G64</f>
        <v>#DIV/0!</v>
      </c>
      <c r="Y65" s="231" t="e">
        <f>'Работы 2020'!AF64/'Работы 2020'!G64</f>
        <v>#DIV/0!</v>
      </c>
      <c r="Z65" s="279" t="e">
        <f>'Работы 2020'!AG64/'Работы 2020'!G64</f>
        <v>#DIV/0!</v>
      </c>
      <c r="AA65" s="279" t="e">
        <f>'Работы 2020'!AI64/'Работы 2020'!G64</f>
        <v>#DIV/0!</v>
      </c>
      <c r="AB65" s="279" t="e">
        <f>'Работы 2020'!AJ64/'Работы 2020'!G64</f>
        <v>#DIV/0!</v>
      </c>
      <c r="AC65" s="279" t="e">
        <f>'Работы 2020'!AK64/'Работы 2020'!G64</f>
        <v>#DIV/0!</v>
      </c>
      <c r="AD65" s="231" t="e">
        <f>'Работы 2020'!AL64/'Работы 2020'!G64</f>
        <v>#DIV/0!</v>
      </c>
    </row>
    <row r="66" spans="1:30" s="240" customFormat="1" ht="78.75" x14ac:dyDescent="0.25">
      <c r="A66" s="92"/>
      <c r="B66" s="289" t="s">
        <v>460</v>
      </c>
      <c r="C66" s="289" t="s">
        <v>107</v>
      </c>
      <c r="D66" s="289" t="s">
        <v>186</v>
      </c>
      <c r="E66" s="289"/>
      <c r="F66" s="289" t="s">
        <v>220</v>
      </c>
      <c r="G66" s="289" t="s">
        <v>306</v>
      </c>
      <c r="H66" s="289" t="s">
        <v>108</v>
      </c>
      <c r="I66" s="253" t="e">
        <f t="shared" si="1"/>
        <v>#DIV/0!</v>
      </c>
      <c r="J66" s="231" t="e">
        <f>'Работы 2020'!O65/'Работы 2020'!G65</f>
        <v>#DIV/0!</v>
      </c>
      <c r="K66" s="279" t="e">
        <f>'Работы 2020'!P65/'Работы 2020'!G65</f>
        <v>#DIV/0!</v>
      </c>
      <c r="L66" s="279" t="e">
        <f>'Работы 2020'!R65/'Работы 2020'!G65</f>
        <v>#DIV/0!</v>
      </c>
      <c r="M66" s="279" t="e">
        <f>'Работы 2020'!S65/'Работы 2020'!G65</f>
        <v>#DIV/0!</v>
      </c>
      <c r="N66" s="279" t="e">
        <f>'Работы 2020'!T65/'Работы 2020'!G65</f>
        <v>#DIV/0!</v>
      </c>
      <c r="O66" s="231" t="e">
        <f>'Работы 2020'!U65/'Работы 2020'!G65</f>
        <v>#DIV/0!</v>
      </c>
      <c r="P66" s="279" t="e">
        <f>'Работы 2020'!V65/'Работы 2020'!G65</f>
        <v>#DIV/0!</v>
      </c>
      <c r="Q66" s="231" t="e">
        <f>'Работы 2020'!W65/'Работы 2020'!G65</f>
        <v>#DIV/0!</v>
      </c>
      <c r="R66" s="231" t="e">
        <f>'Работы 2020'!X65/'Работы 2020'!G65</f>
        <v>#DIV/0!</v>
      </c>
      <c r="S66" s="231" t="e">
        <f>'Работы 2020'!Y65/'Работы 2020'!G65</f>
        <v>#DIV/0!</v>
      </c>
      <c r="T66" s="231" t="e">
        <f>'Работы 2020'!Z65/'Работы 2020'!G65</f>
        <v>#DIV/0!</v>
      </c>
      <c r="U66" s="231" t="e">
        <f>'Работы 2020'!AA65/'Работы 2020'!G65</f>
        <v>#DIV/0!</v>
      </c>
      <c r="V66" s="231" t="e">
        <f>'Работы 2020'!AB65/'Работы 2020'!G65</f>
        <v>#DIV/0!</v>
      </c>
      <c r="W66" s="231" t="e">
        <f>'Работы 2020'!AC65/'Работы 2020'!G65</f>
        <v>#DIV/0!</v>
      </c>
      <c r="X66" s="231" t="e">
        <f>'Работы 2020'!AD65/'Работы 2020'!G65</f>
        <v>#DIV/0!</v>
      </c>
      <c r="Y66" s="231" t="e">
        <f>'Работы 2020'!AF65/'Работы 2020'!G65</f>
        <v>#DIV/0!</v>
      </c>
      <c r="Z66" s="279" t="e">
        <f>'Работы 2020'!AG65/'Работы 2020'!G65</f>
        <v>#DIV/0!</v>
      </c>
      <c r="AA66" s="279" t="e">
        <f>'Работы 2020'!AI65/'Работы 2020'!G65</f>
        <v>#DIV/0!</v>
      </c>
      <c r="AB66" s="279" t="e">
        <f>'Работы 2020'!AJ65/'Работы 2020'!G65</f>
        <v>#DIV/0!</v>
      </c>
      <c r="AC66" s="279" t="e">
        <f>'Работы 2020'!AK65/'Работы 2020'!G65</f>
        <v>#DIV/0!</v>
      </c>
      <c r="AD66" s="231" t="e">
        <f>'Работы 2020'!AL65/'Работы 2020'!G65</f>
        <v>#DIV/0!</v>
      </c>
    </row>
    <row r="67" spans="1:30" s="240" customFormat="1" ht="78.75" x14ac:dyDescent="0.25">
      <c r="A67" s="92"/>
      <c r="B67" s="243" t="s">
        <v>460</v>
      </c>
      <c r="C67" s="238" t="s">
        <v>107</v>
      </c>
      <c r="D67" s="237" t="s">
        <v>186</v>
      </c>
      <c r="E67" s="238"/>
      <c r="F67" s="238" t="s">
        <v>220</v>
      </c>
      <c r="G67" s="239" t="s">
        <v>313</v>
      </c>
      <c r="H67" s="239" t="s">
        <v>108</v>
      </c>
      <c r="I67" s="253" t="e">
        <f t="shared" si="1"/>
        <v>#DIV/0!</v>
      </c>
      <c r="J67" s="231" t="e">
        <f>'Работы 2020'!O66/'Работы 2020'!G66</f>
        <v>#DIV/0!</v>
      </c>
      <c r="K67" s="279" t="e">
        <f>'Работы 2020'!P66/'Работы 2020'!G66</f>
        <v>#DIV/0!</v>
      </c>
      <c r="L67" s="279" t="e">
        <f>'Работы 2020'!R66/'Работы 2020'!G66</f>
        <v>#DIV/0!</v>
      </c>
      <c r="M67" s="279" t="e">
        <f>'Работы 2020'!S66/'Работы 2020'!G66</f>
        <v>#DIV/0!</v>
      </c>
      <c r="N67" s="279" t="e">
        <f>'Работы 2020'!T66/'Работы 2020'!G66</f>
        <v>#DIV/0!</v>
      </c>
      <c r="O67" s="231" t="e">
        <f>'Работы 2020'!U66/'Работы 2020'!G66</f>
        <v>#DIV/0!</v>
      </c>
      <c r="P67" s="279" t="e">
        <f>'Работы 2020'!V66/'Работы 2020'!G66</f>
        <v>#DIV/0!</v>
      </c>
      <c r="Q67" s="231" t="e">
        <f>'Работы 2020'!W66/'Работы 2020'!G66</f>
        <v>#DIV/0!</v>
      </c>
      <c r="R67" s="231" t="e">
        <f>'Работы 2020'!X66/'Работы 2020'!G66</f>
        <v>#DIV/0!</v>
      </c>
      <c r="S67" s="231" t="e">
        <f>'Работы 2020'!Y66/'Работы 2020'!G66</f>
        <v>#DIV/0!</v>
      </c>
      <c r="T67" s="231" t="e">
        <f>'Работы 2020'!Z66/'Работы 2020'!G66</f>
        <v>#DIV/0!</v>
      </c>
      <c r="U67" s="231" t="e">
        <f>'Работы 2020'!AA66/'Работы 2020'!G66</f>
        <v>#DIV/0!</v>
      </c>
      <c r="V67" s="231" t="e">
        <f>'Работы 2020'!AB66/'Работы 2020'!G66</f>
        <v>#DIV/0!</v>
      </c>
      <c r="W67" s="231" t="e">
        <f>'Работы 2020'!AC66/'Работы 2020'!G66</f>
        <v>#DIV/0!</v>
      </c>
      <c r="X67" s="231" t="e">
        <f>'Работы 2020'!AD66/'Работы 2020'!G66</f>
        <v>#DIV/0!</v>
      </c>
      <c r="Y67" s="231" t="e">
        <f>'Работы 2020'!AF66/'Работы 2020'!G66</f>
        <v>#DIV/0!</v>
      </c>
      <c r="Z67" s="279" t="e">
        <f>'Работы 2020'!AG66/'Работы 2020'!G66</f>
        <v>#DIV/0!</v>
      </c>
      <c r="AA67" s="279" t="e">
        <f>'Работы 2020'!AI66/'Работы 2020'!G66</f>
        <v>#DIV/0!</v>
      </c>
      <c r="AB67" s="279" t="e">
        <f>'Работы 2020'!AJ66/'Работы 2020'!G66</f>
        <v>#DIV/0!</v>
      </c>
      <c r="AC67" s="279" t="e">
        <f>'Работы 2020'!AK66/'Работы 2020'!G66</f>
        <v>#DIV/0!</v>
      </c>
      <c r="AD67" s="231" t="e">
        <f>'Работы 2020'!AL66/'Работы 2020'!G66</f>
        <v>#DIV/0!</v>
      </c>
    </row>
    <row r="68" spans="1:30" s="240" customFormat="1" ht="51.75" customHeight="1" x14ac:dyDescent="0.25">
      <c r="A68" s="92"/>
      <c r="B68" s="235" t="s">
        <v>541</v>
      </c>
      <c r="C68" s="238" t="s">
        <v>176</v>
      </c>
      <c r="D68" s="238" t="s">
        <v>177</v>
      </c>
      <c r="E68" s="238"/>
      <c r="F68" s="238" t="s">
        <v>220</v>
      </c>
      <c r="G68" s="239" t="s">
        <v>314</v>
      </c>
      <c r="H68" s="239" t="s">
        <v>108</v>
      </c>
      <c r="I68" s="253" t="e">
        <f t="shared" si="1"/>
        <v>#DIV/0!</v>
      </c>
      <c r="J68" s="231" t="e">
        <f>'Работы 2020'!O67/'Работы 2020'!G67</f>
        <v>#DIV/0!</v>
      </c>
      <c r="K68" s="279" t="e">
        <f>'Работы 2020'!P67/'Работы 2020'!G67</f>
        <v>#DIV/0!</v>
      </c>
      <c r="L68" s="279" t="e">
        <f>'Работы 2020'!R67/'Работы 2020'!G67</f>
        <v>#DIV/0!</v>
      </c>
      <c r="M68" s="279" t="e">
        <f>'Работы 2020'!S67/'Работы 2020'!G67</f>
        <v>#DIV/0!</v>
      </c>
      <c r="N68" s="279" t="e">
        <f>'Работы 2020'!T67/'Работы 2020'!G67</f>
        <v>#DIV/0!</v>
      </c>
      <c r="O68" s="231" t="e">
        <f>'Работы 2020'!U67/'Работы 2020'!G67</f>
        <v>#DIV/0!</v>
      </c>
      <c r="P68" s="279" t="e">
        <f>'Работы 2020'!V67/'Работы 2020'!G67</f>
        <v>#DIV/0!</v>
      </c>
      <c r="Q68" s="231" t="e">
        <f>'Работы 2020'!W67/'Работы 2020'!G67</f>
        <v>#DIV/0!</v>
      </c>
      <c r="R68" s="231" t="e">
        <f>'Работы 2020'!X67/'Работы 2020'!G67</f>
        <v>#DIV/0!</v>
      </c>
      <c r="S68" s="231" t="e">
        <f>'Работы 2020'!Y67/'Работы 2020'!G67</f>
        <v>#DIV/0!</v>
      </c>
      <c r="T68" s="231" t="e">
        <f>'Работы 2020'!Z67/'Работы 2020'!G67</f>
        <v>#DIV/0!</v>
      </c>
      <c r="U68" s="231" t="e">
        <f>'Работы 2020'!AA67/'Работы 2020'!G67</f>
        <v>#DIV/0!</v>
      </c>
      <c r="V68" s="231" t="e">
        <f>'Работы 2020'!AB67/'Работы 2020'!G67</f>
        <v>#DIV/0!</v>
      </c>
      <c r="W68" s="231" t="e">
        <f>'Работы 2020'!AC67/'Работы 2020'!G67</f>
        <v>#DIV/0!</v>
      </c>
      <c r="X68" s="231" t="e">
        <f>'Работы 2020'!AD67/'Работы 2020'!G67</f>
        <v>#DIV/0!</v>
      </c>
      <c r="Y68" s="231" t="e">
        <f>'Работы 2020'!AF67/'Работы 2020'!G67</f>
        <v>#DIV/0!</v>
      </c>
      <c r="Z68" s="279" t="e">
        <f>'Работы 2020'!AG67/'Работы 2020'!G67</f>
        <v>#DIV/0!</v>
      </c>
      <c r="AA68" s="279" t="e">
        <f>'Работы 2020'!AI67/'Работы 2020'!G67</f>
        <v>#DIV/0!</v>
      </c>
      <c r="AB68" s="279" t="e">
        <f>'Работы 2020'!AJ67/'Работы 2020'!G67</f>
        <v>#DIV/0!</v>
      </c>
      <c r="AC68" s="279" t="e">
        <f>'Работы 2020'!AK67/'Работы 2020'!G67</f>
        <v>#DIV/0!</v>
      </c>
      <c r="AD68" s="231" t="e">
        <f>'Работы 2020'!AL67/'Работы 2020'!G67</f>
        <v>#DIV/0!</v>
      </c>
    </row>
    <row r="69" spans="1:30" s="240" customFormat="1" ht="35.25" customHeight="1" x14ac:dyDescent="0.25">
      <c r="A69" s="92"/>
      <c r="B69" s="241" t="s">
        <v>734</v>
      </c>
      <c r="C69" s="237" t="s">
        <v>172</v>
      </c>
      <c r="D69" s="238" t="s">
        <v>749</v>
      </c>
      <c r="E69" s="238"/>
      <c r="F69" s="237" t="s">
        <v>232</v>
      </c>
      <c r="G69" s="239" t="s">
        <v>748</v>
      </c>
      <c r="H69" s="239" t="s">
        <v>108</v>
      </c>
      <c r="I69" s="253" t="e">
        <f t="shared" si="1"/>
        <v>#DIV/0!</v>
      </c>
      <c r="J69" s="231" t="e">
        <f>'Работы 2020'!O68/'Работы 2020'!G68</f>
        <v>#DIV/0!</v>
      </c>
      <c r="K69" s="279" t="e">
        <f>'Работы 2020'!P68/'Работы 2020'!G68</f>
        <v>#DIV/0!</v>
      </c>
      <c r="L69" s="279" t="e">
        <f>'Работы 2020'!R68/'Работы 2020'!G68</f>
        <v>#DIV/0!</v>
      </c>
      <c r="M69" s="279" t="e">
        <f>'Работы 2020'!S68/'Работы 2020'!G68</f>
        <v>#DIV/0!</v>
      </c>
      <c r="N69" s="279" t="e">
        <f>'Работы 2020'!T68/'Работы 2020'!G68</f>
        <v>#DIV/0!</v>
      </c>
      <c r="O69" s="231" t="e">
        <f>'Работы 2020'!U68/'Работы 2020'!G68</f>
        <v>#DIV/0!</v>
      </c>
      <c r="P69" s="279" t="e">
        <f>'Работы 2020'!V68/'Работы 2020'!G68</f>
        <v>#DIV/0!</v>
      </c>
      <c r="Q69" s="231" t="e">
        <f>'Работы 2020'!W68/'Работы 2020'!G68</f>
        <v>#DIV/0!</v>
      </c>
      <c r="R69" s="231" t="e">
        <f>'Работы 2020'!X68/'Работы 2020'!G68</f>
        <v>#DIV/0!</v>
      </c>
      <c r="S69" s="231" t="e">
        <f>'Работы 2020'!Y68/'Работы 2020'!G68</f>
        <v>#DIV/0!</v>
      </c>
      <c r="T69" s="231" t="e">
        <f>'Работы 2020'!Z68/'Работы 2020'!G68</f>
        <v>#DIV/0!</v>
      </c>
      <c r="U69" s="231" t="e">
        <f>'Работы 2020'!AA68/'Работы 2020'!G68</f>
        <v>#DIV/0!</v>
      </c>
      <c r="V69" s="231" t="e">
        <f>'Работы 2020'!AB68/'Работы 2020'!G68</f>
        <v>#DIV/0!</v>
      </c>
      <c r="W69" s="231" t="e">
        <f>'Работы 2020'!AC68/'Работы 2020'!G68</f>
        <v>#DIV/0!</v>
      </c>
      <c r="X69" s="231" t="e">
        <f>'Работы 2020'!AD68/'Работы 2020'!G68</f>
        <v>#DIV/0!</v>
      </c>
      <c r="Y69" s="231" t="e">
        <f>'Работы 2020'!AF68/'Работы 2020'!G68</f>
        <v>#DIV/0!</v>
      </c>
      <c r="Z69" s="279" t="e">
        <f>'Работы 2020'!AG68/'Работы 2020'!G68</f>
        <v>#DIV/0!</v>
      </c>
      <c r="AA69" s="279" t="e">
        <f>'Работы 2020'!AI68/'Работы 2020'!G68</f>
        <v>#DIV/0!</v>
      </c>
      <c r="AB69" s="279" t="e">
        <f>'Работы 2020'!AJ68/'Работы 2020'!G68</f>
        <v>#DIV/0!</v>
      </c>
      <c r="AC69" s="279" t="e">
        <f>'Работы 2020'!AK68/'Работы 2020'!G68</f>
        <v>#DIV/0!</v>
      </c>
      <c r="AD69" s="231" t="e">
        <f>'Работы 2020'!AL68/'Работы 2020'!G68</f>
        <v>#DIV/0!</v>
      </c>
    </row>
    <row r="70" spans="1:30" s="240" customFormat="1" ht="65.25" customHeight="1" x14ac:dyDescent="0.25">
      <c r="A70" s="92"/>
      <c r="B70" s="236" t="s">
        <v>464</v>
      </c>
      <c r="C70" s="238" t="s">
        <v>107</v>
      </c>
      <c r="D70" s="238" t="s">
        <v>184</v>
      </c>
      <c r="E70" s="238"/>
      <c r="F70" s="238" t="s">
        <v>220</v>
      </c>
      <c r="G70" s="239" t="s">
        <v>283</v>
      </c>
      <c r="H70" s="239" t="s">
        <v>108</v>
      </c>
      <c r="I70" s="253" t="e">
        <f t="shared" si="1"/>
        <v>#DIV/0!</v>
      </c>
      <c r="J70" s="231" t="e">
        <f>'Работы 2020'!O69/'Работы 2020'!G69</f>
        <v>#DIV/0!</v>
      </c>
      <c r="K70" s="279" t="e">
        <f>'Работы 2020'!P69/'Работы 2020'!G69</f>
        <v>#DIV/0!</v>
      </c>
      <c r="L70" s="279" t="e">
        <f>'Работы 2020'!R69/'Работы 2020'!G69</f>
        <v>#DIV/0!</v>
      </c>
      <c r="M70" s="279" t="e">
        <f>'Работы 2020'!S69/'Работы 2020'!G69</f>
        <v>#DIV/0!</v>
      </c>
      <c r="N70" s="279" t="e">
        <f>'Работы 2020'!T69/'Работы 2020'!G69</f>
        <v>#DIV/0!</v>
      </c>
      <c r="O70" s="231" t="e">
        <f>'Работы 2020'!U69/'Работы 2020'!G69</f>
        <v>#DIV/0!</v>
      </c>
      <c r="P70" s="279" t="e">
        <f>'Работы 2020'!V69/'Работы 2020'!G69</f>
        <v>#DIV/0!</v>
      </c>
      <c r="Q70" s="231" t="e">
        <f>'Работы 2020'!W69/'Работы 2020'!G69</f>
        <v>#DIV/0!</v>
      </c>
      <c r="R70" s="231" t="e">
        <f>'Работы 2020'!X69/'Работы 2020'!G69</f>
        <v>#DIV/0!</v>
      </c>
      <c r="S70" s="231" t="e">
        <f>'Работы 2020'!Y69/'Работы 2020'!G69</f>
        <v>#DIV/0!</v>
      </c>
      <c r="T70" s="231" t="e">
        <f>'Работы 2020'!Z69/'Работы 2020'!G69</f>
        <v>#DIV/0!</v>
      </c>
      <c r="U70" s="231" t="e">
        <f>'Работы 2020'!AA69/'Работы 2020'!G69</f>
        <v>#DIV/0!</v>
      </c>
      <c r="V70" s="231" t="e">
        <f>'Работы 2020'!AB69/'Работы 2020'!G69</f>
        <v>#DIV/0!</v>
      </c>
      <c r="W70" s="231" t="e">
        <f>'Работы 2020'!AC69/'Работы 2020'!G69</f>
        <v>#DIV/0!</v>
      </c>
      <c r="X70" s="231" t="e">
        <f>'Работы 2020'!AD69/'Работы 2020'!G69</f>
        <v>#DIV/0!</v>
      </c>
      <c r="Y70" s="231" t="e">
        <f>'Работы 2020'!AF69/'Работы 2020'!G69</f>
        <v>#DIV/0!</v>
      </c>
      <c r="Z70" s="279" t="e">
        <f>'Работы 2020'!AG69/'Работы 2020'!G69</f>
        <v>#DIV/0!</v>
      </c>
      <c r="AA70" s="279" t="e">
        <f>'Работы 2020'!AI69/'Работы 2020'!G69</f>
        <v>#DIV/0!</v>
      </c>
      <c r="AB70" s="279" t="e">
        <f>'Работы 2020'!AJ69/'Работы 2020'!G69</f>
        <v>#DIV/0!</v>
      </c>
      <c r="AC70" s="279" t="e">
        <f>'Работы 2020'!AK69/'Работы 2020'!G69</f>
        <v>#DIV/0!</v>
      </c>
      <c r="AD70" s="231" t="e">
        <f>'Работы 2020'!AL69/'Работы 2020'!G69</f>
        <v>#DIV/0!</v>
      </c>
    </row>
    <row r="71" spans="1:30" s="240" customFormat="1" ht="81" customHeight="1" x14ac:dyDescent="0.25">
      <c r="A71" s="92"/>
      <c r="B71" s="243" t="s">
        <v>468</v>
      </c>
      <c r="C71" s="238" t="s">
        <v>193</v>
      </c>
      <c r="D71" s="238" t="s">
        <v>194</v>
      </c>
      <c r="E71" s="238"/>
      <c r="F71" s="238"/>
      <c r="G71" s="239" t="s">
        <v>315</v>
      </c>
      <c r="H71" s="239" t="s">
        <v>108</v>
      </c>
      <c r="I71" s="253" t="e">
        <f t="shared" si="1"/>
        <v>#DIV/0!</v>
      </c>
      <c r="J71" s="231" t="e">
        <f>'Работы 2020'!O70/'Работы 2020'!G70</f>
        <v>#DIV/0!</v>
      </c>
      <c r="K71" s="279" t="e">
        <f>'Работы 2020'!P70/'Работы 2020'!G70</f>
        <v>#DIV/0!</v>
      </c>
      <c r="L71" s="279" t="e">
        <f>'Работы 2020'!R70/'Работы 2020'!G70</f>
        <v>#DIV/0!</v>
      </c>
      <c r="M71" s="279" t="e">
        <f>'Работы 2020'!S70/'Работы 2020'!G70</f>
        <v>#DIV/0!</v>
      </c>
      <c r="N71" s="279" t="e">
        <f>'Работы 2020'!T70/'Работы 2020'!G70</f>
        <v>#DIV/0!</v>
      </c>
      <c r="O71" s="231" t="e">
        <f>'Работы 2020'!U70/'Работы 2020'!G70</f>
        <v>#DIV/0!</v>
      </c>
      <c r="P71" s="279" t="e">
        <f>'Работы 2020'!V70/'Работы 2020'!G70</f>
        <v>#DIV/0!</v>
      </c>
      <c r="Q71" s="231" t="e">
        <f>'Работы 2020'!W70/'Работы 2020'!G70</f>
        <v>#DIV/0!</v>
      </c>
      <c r="R71" s="231" t="e">
        <f>'Работы 2020'!X70/'Работы 2020'!G70</f>
        <v>#DIV/0!</v>
      </c>
      <c r="S71" s="231" t="e">
        <f>'Работы 2020'!Y70/'Работы 2020'!G70</f>
        <v>#DIV/0!</v>
      </c>
      <c r="T71" s="231" t="e">
        <f>'Работы 2020'!Z70/'Работы 2020'!G70</f>
        <v>#DIV/0!</v>
      </c>
      <c r="U71" s="231" t="e">
        <f>'Работы 2020'!AA70/'Работы 2020'!G70</f>
        <v>#DIV/0!</v>
      </c>
      <c r="V71" s="231" t="e">
        <f>'Работы 2020'!AB70/'Работы 2020'!G70</f>
        <v>#DIV/0!</v>
      </c>
      <c r="W71" s="231" t="e">
        <f>'Работы 2020'!AC70/'Работы 2020'!G70</f>
        <v>#DIV/0!</v>
      </c>
      <c r="X71" s="231" t="e">
        <f>'Работы 2020'!AD70/'Работы 2020'!G70</f>
        <v>#DIV/0!</v>
      </c>
      <c r="Y71" s="231" t="e">
        <f>'Работы 2020'!AF70/'Работы 2020'!G70</f>
        <v>#DIV/0!</v>
      </c>
      <c r="Z71" s="279" t="e">
        <f>'Работы 2020'!AG70/'Работы 2020'!G70</f>
        <v>#DIV/0!</v>
      </c>
      <c r="AA71" s="279" t="e">
        <f>'Работы 2020'!AI70/'Работы 2020'!G70</f>
        <v>#DIV/0!</v>
      </c>
      <c r="AB71" s="279" t="e">
        <f>'Работы 2020'!AJ70/'Работы 2020'!G70</f>
        <v>#DIV/0!</v>
      </c>
      <c r="AC71" s="279" t="e">
        <f>'Работы 2020'!AK70/'Работы 2020'!G70</f>
        <v>#DIV/0!</v>
      </c>
      <c r="AD71" s="231" t="e">
        <f>'Работы 2020'!AL70/'Работы 2020'!G70</f>
        <v>#DIV/0!</v>
      </c>
    </row>
    <row r="72" spans="1:30" s="240" customFormat="1" ht="80.25" customHeight="1" x14ac:dyDescent="0.25">
      <c r="A72" s="92"/>
      <c r="B72" s="243" t="s">
        <v>468</v>
      </c>
      <c r="C72" s="238" t="s">
        <v>193</v>
      </c>
      <c r="D72" s="238" t="s">
        <v>194</v>
      </c>
      <c r="E72" s="238"/>
      <c r="F72" s="238"/>
      <c r="G72" s="239" t="s">
        <v>269</v>
      </c>
      <c r="H72" s="239" t="s">
        <v>316</v>
      </c>
      <c r="I72" s="253" t="e">
        <f t="shared" si="1"/>
        <v>#DIV/0!</v>
      </c>
      <c r="J72" s="231" t="e">
        <f>'Работы 2020'!O71/'Работы 2020'!G71</f>
        <v>#DIV/0!</v>
      </c>
      <c r="K72" s="279" t="e">
        <f>'Работы 2020'!P71/'Работы 2020'!G71</f>
        <v>#DIV/0!</v>
      </c>
      <c r="L72" s="279" t="e">
        <f>'Работы 2020'!R71/'Работы 2020'!G71</f>
        <v>#DIV/0!</v>
      </c>
      <c r="M72" s="279" t="e">
        <f>'Работы 2020'!S71/'Работы 2020'!G71</f>
        <v>#DIV/0!</v>
      </c>
      <c r="N72" s="279" t="e">
        <f>'Работы 2020'!T71/'Работы 2020'!G71</f>
        <v>#DIV/0!</v>
      </c>
      <c r="O72" s="231" t="e">
        <f>'Работы 2020'!U71/'Работы 2020'!G71</f>
        <v>#DIV/0!</v>
      </c>
      <c r="P72" s="279" t="e">
        <f>'Работы 2020'!V71/'Работы 2020'!G71</f>
        <v>#DIV/0!</v>
      </c>
      <c r="Q72" s="231" t="e">
        <f>'Работы 2020'!W71/'Работы 2020'!G71</f>
        <v>#DIV/0!</v>
      </c>
      <c r="R72" s="231" t="e">
        <f>'Работы 2020'!X71/'Работы 2020'!G71</f>
        <v>#DIV/0!</v>
      </c>
      <c r="S72" s="231" t="e">
        <f>'Работы 2020'!Y71/'Работы 2020'!G71</f>
        <v>#DIV/0!</v>
      </c>
      <c r="T72" s="231" t="e">
        <f>'Работы 2020'!Z71/'Работы 2020'!G71</f>
        <v>#DIV/0!</v>
      </c>
      <c r="U72" s="231" t="e">
        <f>'Работы 2020'!AA71/'Работы 2020'!G71</f>
        <v>#DIV/0!</v>
      </c>
      <c r="V72" s="231" t="e">
        <f>'Работы 2020'!AB71/'Работы 2020'!G71</f>
        <v>#DIV/0!</v>
      </c>
      <c r="W72" s="231" t="e">
        <f>'Работы 2020'!AC71/'Работы 2020'!G71</f>
        <v>#DIV/0!</v>
      </c>
      <c r="X72" s="231" t="e">
        <f>'Работы 2020'!AD71/'Работы 2020'!G71</f>
        <v>#DIV/0!</v>
      </c>
      <c r="Y72" s="231" t="e">
        <f>'Работы 2020'!AF71/'Работы 2020'!G71</f>
        <v>#DIV/0!</v>
      </c>
      <c r="Z72" s="279" t="e">
        <f>'Работы 2020'!AG71/'Работы 2020'!G71</f>
        <v>#DIV/0!</v>
      </c>
      <c r="AA72" s="279" t="e">
        <f>'Работы 2020'!AI71/'Работы 2020'!G71</f>
        <v>#DIV/0!</v>
      </c>
      <c r="AB72" s="279" t="e">
        <f>'Работы 2020'!AJ71/'Работы 2020'!G71</f>
        <v>#DIV/0!</v>
      </c>
      <c r="AC72" s="279" t="e">
        <f>'Работы 2020'!AK71/'Работы 2020'!G71</f>
        <v>#DIV/0!</v>
      </c>
      <c r="AD72" s="231" t="e">
        <f>'Работы 2020'!AL71/'Работы 2020'!G71</f>
        <v>#DIV/0!</v>
      </c>
    </row>
    <row r="73" spans="1:30" s="240" customFormat="1" ht="68.25" customHeight="1" x14ac:dyDescent="0.25">
      <c r="A73" s="92"/>
      <c r="B73" s="236" t="s">
        <v>436</v>
      </c>
      <c r="C73" s="238" t="s">
        <v>156</v>
      </c>
      <c r="D73" s="238" t="s">
        <v>168</v>
      </c>
      <c r="E73" s="237" t="s">
        <v>223</v>
      </c>
      <c r="F73" s="242"/>
      <c r="G73" s="244" t="s">
        <v>317</v>
      </c>
      <c r="H73" s="239" t="s">
        <v>108</v>
      </c>
      <c r="I73" s="253" t="e">
        <f t="shared" si="1"/>
        <v>#DIV/0!</v>
      </c>
      <c r="J73" s="231" t="e">
        <f>'Работы 2020'!O72/'Работы 2020'!G72</f>
        <v>#DIV/0!</v>
      </c>
      <c r="K73" s="279" t="e">
        <f>'Работы 2020'!P72/'Работы 2020'!G72</f>
        <v>#DIV/0!</v>
      </c>
      <c r="L73" s="279" t="e">
        <f>'Работы 2020'!R72/'Работы 2020'!G72</f>
        <v>#DIV/0!</v>
      </c>
      <c r="M73" s="279" t="e">
        <f>'Работы 2020'!S72/'Работы 2020'!G72</f>
        <v>#DIV/0!</v>
      </c>
      <c r="N73" s="279" t="e">
        <f>'Работы 2020'!T72/'Работы 2020'!G72</f>
        <v>#DIV/0!</v>
      </c>
      <c r="O73" s="231" t="e">
        <f>'Работы 2020'!U72/'Работы 2020'!G72</f>
        <v>#DIV/0!</v>
      </c>
      <c r="P73" s="279" t="e">
        <f>'Работы 2020'!V72/'Работы 2020'!G72</f>
        <v>#DIV/0!</v>
      </c>
      <c r="Q73" s="231" t="e">
        <f>'Работы 2020'!W72/'Работы 2020'!G72</f>
        <v>#DIV/0!</v>
      </c>
      <c r="R73" s="231" t="e">
        <f>'Работы 2020'!X72/'Работы 2020'!G72</f>
        <v>#DIV/0!</v>
      </c>
      <c r="S73" s="231" t="e">
        <f>'Работы 2020'!Y72/'Работы 2020'!G72</f>
        <v>#DIV/0!</v>
      </c>
      <c r="T73" s="231" t="e">
        <f>'Работы 2020'!Z72/'Работы 2020'!G72</f>
        <v>#DIV/0!</v>
      </c>
      <c r="U73" s="231" t="e">
        <f>'Работы 2020'!AA72/'Работы 2020'!G72</f>
        <v>#DIV/0!</v>
      </c>
      <c r="V73" s="231" t="e">
        <f>'Работы 2020'!AB72/'Работы 2020'!G72</f>
        <v>#DIV/0!</v>
      </c>
      <c r="W73" s="231" t="e">
        <f>'Работы 2020'!AC72/'Работы 2020'!G72</f>
        <v>#DIV/0!</v>
      </c>
      <c r="X73" s="231" t="e">
        <f>'Работы 2020'!AD72/'Работы 2020'!G72</f>
        <v>#DIV/0!</v>
      </c>
      <c r="Y73" s="231" t="e">
        <f>'Работы 2020'!AF72/'Работы 2020'!G72</f>
        <v>#DIV/0!</v>
      </c>
      <c r="Z73" s="279" t="e">
        <f>'Работы 2020'!AG72/'Работы 2020'!G72</f>
        <v>#DIV/0!</v>
      </c>
      <c r="AA73" s="279" t="e">
        <f>'Работы 2020'!AI72/'Работы 2020'!G72</f>
        <v>#DIV/0!</v>
      </c>
      <c r="AB73" s="279" t="e">
        <f>'Работы 2020'!AJ72/'Работы 2020'!G72</f>
        <v>#DIV/0!</v>
      </c>
      <c r="AC73" s="279" t="e">
        <f>'Работы 2020'!AK72/'Работы 2020'!G72</f>
        <v>#DIV/0!</v>
      </c>
      <c r="AD73" s="231" t="e">
        <f>'Работы 2020'!AL72/'Работы 2020'!G72</f>
        <v>#DIV/0!</v>
      </c>
    </row>
    <row r="74" spans="1:30" s="240" customFormat="1" ht="83.25" customHeight="1" x14ac:dyDescent="0.25">
      <c r="A74" s="92"/>
      <c r="B74" s="236" t="s">
        <v>465</v>
      </c>
      <c r="C74" s="238" t="s">
        <v>107</v>
      </c>
      <c r="D74" s="238" t="s">
        <v>153</v>
      </c>
      <c r="E74" s="238"/>
      <c r="F74" s="238" t="s">
        <v>220</v>
      </c>
      <c r="G74" s="239" t="s">
        <v>283</v>
      </c>
      <c r="H74" s="239" t="s">
        <v>108</v>
      </c>
      <c r="I74" s="253" t="e">
        <f t="shared" si="1"/>
        <v>#DIV/0!</v>
      </c>
      <c r="J74" s="231" t="e">
        <f>'Работы 2020'!O73/'Работы 2020'!G73</f>
        <v>#DIV/0!</v>
      </c>
      <c r="K74" s="279" t="e">
        <f>'Работы 2020'!P73/'Работы 2020'!G73</f>
        <v>#DIV/0!</v>
      </c>
      <c r="L74" s="279" t="e">
        <f>'Работы 2020'!R73/'Работы 2020'!G73</f>
        <v>#DIV/0!</v>
      </c>
      <c r="M74" s="279" t="e">
        <f>'Работы 2020'!S73/'Работы 2020'!G73</f>
        <v>#DIV/0!</v>
      </c>
      <c r="N74" s="279" t="e">
        <f>'Работы 2020'!T73/'Работы 2020'!G73</f>
        <v>#DIV/0!</v>
      </c>
      <c r="O74" s="231" t="e">
        <f>'Работы 2020'!U73/'Работы 2020'!G73</f>
        <v>#DIV/0!</v>
      </c>
      <c r="P74" s="279" t="e">
        <f>'Работы 2020'!V73/'Работы 2020'!G73</f>
        <v>#DIV/0!</v>
      </c>
      <c r="Q74" s="231" t="e">
        <f>'Работы 2020'!W73/'Работы 2020'!G73</f>
        <v>#DIV/0!</v>
      </c>
      <c r="R74" s="231" t="e">
        <f>'Работы 2020'!X73/'Работы 2020'!G73</f>
        <v>#DIV/0!</v>
      </c>
      <c r="S74" s="231" t="e">
        <f>'Работы 2020'!Y73/'Работы 2020'!G73</f>
        <v>#DIV/0!</v>
      </c>
      <c r="T74" s="231" t="e">
        <f>'Работы 2020'!Z73/'Работы 2020'!G73</f>
        <v>#DIV/0!</v>
      </c>
      <c r="U74" s="231" t="e">
        <f>'Работы 2020'!AA73/'Работы 2020'!G73</f>
        <v>#DIV/0!</v>
      </c>
      <c r="V74" s="231" t="e">
        <f>'Работы 2020'!AB73/'Работы 2020'!G73</f>
        <v>#DIV/0!</v>
      </c>
      <c r="W74" s="231" t="e">
        <f>'Работы 2020'!AC73/'Работы 2020'!G73</f>
        <v>#DIV/0!</v>
      </c>
      <c r="X74" s="231" t="e">
        <f>'Работы 2020'!AD73/'Работы 2020'!G73</f>
        <v>#DIV/0!</v>
      </c>
      <c r="Y74" s="231" t="e">
        <f>'Работы 2020'!AF73/'Работы 2020'!G73</f>
        <v>#DIV/0!</v>
      </c>
      <c r="Z74" s="279" t="e">
        <f>'Работы 2020'!AG73/'Работы 2020'!G73</f>
        <v>#DIV/0!</v>
      </c>
      <c r="AA74" s="279" t="e">
        <f>'Работы 2020'!AI73/'Работы 2020'!G73</f>
        <v>#DIV/0!</v>
      </c>
      <c r="AB74" s="279" t="e">
        <f>'Работы 2020'!AJ73/'Работы 2020'!G73</f>
        <v>#DIV/0!</v>
      </c>
      <c r="AC74" s="279" t="e">
        <f>'Работы 2020'!AK73/'Работы 2020'!G73</f>
        <v>#DIV/0!</v>
      </c>
      <c r="AD74" s="231" t="e">
        <f>'Работы 2020'!AL73/'Работы 2020'!G73</f>
        <v>#DIV/0!</v>
      </c>
    </row>
    <row r="75" spans="1:30" s="240" customFormat="1" ht="80.25" customHeight="1" x14ac:dyDescent="0.25">
      <c r="A75" s="92"/>
      <c r="B75" s="236" t="s">
        <v>465</v>
      </c>
      <c r="C75" s="238" t="s">
        <v>107</v>
      </c>
      <c r="D75" s="238" t="s">
        <v>153</v>
      </c>
      <c r="E75" s="238"/>
      <c r="F75" s="238" t="s">
        <v>220</v>
      </c>
      <c r="G75" s="239" t="s">
        <v>267</v>
      </c>
      <c r="H75" s="239" t="s">
        <v>108</v>
      </c>
      <c r="I75" s="253" t="e">
        <f t="shared" si="1"/>
        <v>#DIV/0!</v>
      </c>
      <c r="J75" s="231" t="e">
        <f>'Работы 2020'!O74/'Работы 2020'!G74</f>
        <v>#DIV/0!</v>
      </c>
      <c r="K75" s="279" t="e">
        <f>'Работы 2020'!P74/'Работы 2020'!G74</f>
        <v>#DIV/0!</v>
      </c>
      <c r="L75" s="279" t="e">
        <f>'Работы 2020'!R74/'Работы 2020'!G74</f>
        <v>#DIV/0!</v>
      </c>
      <c r="M75" s="279" t="e">
        <f>'Работы 2020'!S74/'Работы 2020'!G74</f>
        <v>#DIV/0!</v>
      </c>
      <c r="N75" s="279" t="e">
        <f>'Работы 2020'!T74/'Работы 2020'!G74</f>
        <v>#DIV/0!</v>
      </c>
      <c r="O75" s="231" t="e">
        <f>'Работы 2020'!U74/'Работы 2020'!G74</f>
        <v>#DIV/0!</v>
      </c>
      <c r="P75" s="279" t="e">
        <f>'Работы 2020'!V74/'Работы 2020'!G74</f>
        <v>#DIV/0!</v>
      </c>
      <c r="Q75" s="231" t="e">
        <f>'Работы 2020'!W74/'Работы 2020'!G74</f>
        <v>#DIV/0!</v>
      </c>
      <c r="R75" s="231" t="e">
        <f>'Работы 2020'!X74/'Работы 2020'!G74</f>
        <v>#DIV/0!</v>
      </c>
      <c r="S75" s="231" t="e">
        <f>'Работы 2020'!Y74/'Работы 2020'!G74</f>
        <v>#DIV/0!</v>
      </c>
      <c r="T75" s="231" t="e">
        <f>'Работы 2020'!Z74/'Работы 2020'!G74</f>
        <v>#DIV/0!</v>
      </c>
      <c r="U75" s="231" t="e">
        <f>'Работы 2020'!AA74/'Работы 2020'!G74</f>
        <v>#DIV/0!</v>
      </c>
      <c r="V75" s="231" t="e">
        <f>'Работы 2020'!AB74/'Работы 2020'!G74</f>
        <v>#DIV/0!</v>
      </c>
      <c r="W75" s="231" t="e">
        <f>'Работы 2020'!AC74/'Работы 2020'!G74</f>
        <v>#DIV/0!</v>
      </c>
      <c r="X75" s="231" t="e">
        <f>'Работы 2020'!AD74/'Работы 2020'!G74</f>
        <v>#DIV/0!</v>
      </c>
      <c r="Y75" s="231" t="e">
        <f>'Работы 2020'!AF74/'Работы 2020'!G74</f>
        <v>#DIV/0!</v>
      </c>
      <c r="Z75" s="279" t="e">
        <f>'Работы 2020'!AG74/'Работы 2020'!G74</f>
        <v>#DIV/0!</v>
      </c>
      <c r="AA75" s="279" t="e">
        <f>'Работы 2020'!AI74/'Работы 2020'!G74</f>
        <v>#DIV/0!</v>
      </c>
      <c r="AB75" s="279" t="e">
        <f>'Работы 2020'!AJ74/'Работы 2020'!G74</f>
        <v>#DIV/0!</v>
      </c>
      <c r="AC75" s="279" t="e">
        <f>'Работы 2020'!AK74/'Работы 2020'!G74</f>
        <v>#DIV/0!</v>
      </c>
      <c r="AD75" s="231" t="e">
        <f>'Работы 2020'!AL74/'Работы 2020'!G74</f>
        <v>#DIV/0!</v>
      </c>
    </row>
    <row r="76" spans="1:30" s="240" customFormat="1" ht="80.25" customHeight="1" x14ac:dyDescent="0.25">
      <c r="A76" s="92"/>
      <c r="B76" s="236" t="s">
        <v>465</v>
      </c>
      <c r="C76" s="238" t="s">
        <v>107</v>
      </c>
      <c r="D76" s="238" t="s">
        <v>153</v>
      </c>
      <c r="E76" s="238"/>
      <c r="F76" s="237" t="s">
        <v>220</v>
      </c>
      <c r="G76" s="239" t="s">
        <v>815</v>
      </c>
      <c r="H76" s="239" t="s">
        <v>816</v>
      </c>
      <c r="I76" s="253" t="e">
        <f>J76+O76+Q76+R76+S76+T76+U76+V76+W76+X76+Y76+AD76</f>
        <v>#DIV/0!</v>
      </c>
      <c r="J76" s="231" t="e">
        <f>'Работы 2020'!O75/'Работы 2020'!G75</f>
        <v>#DIV/0!</v>
      </c>
      <c r="K76" s="279" t="e">
        <f>'Работы 2020'!P75/'Работы 2020'!G75</f>
        <v>#DIV/0!</v>
      </c>
      <c r="L76" s="279" t="e">
        <f>'Работы 2020'!R75/'Работы 2020'!G75</f>
        <v>#DIV/0!</v>
      </c>
      <c r="M76" s="279" t="e">
        <f>'Работы 2020'!S75/'Работы 2020'!G75</f>
        <v>#DIV/0!</v>
      </c>
      <c r="N76" s="279" t="e">
        <f>'Работы 2020'!T75/'Работы 2020'!G75</f>
        <v>#DIV/0!</v>
      </c>
      <c r="O76" s="231" t="e">
        <f>'Работы 2020'!U75/'Работы 2020'!G75</f>
        <v>#DIV/0!</v>
      </c>
      <c r="P76" s="279" t="e">
        <f>'Работы 2020'!V75/'Работы 2020'!G75</f>
        <v>#DIV/0!</v>
      </c>
      <c r="Q76" s="231" t="e">
        <f>'Работы 2020'!W75/'Работы 2020'!G75</f>
        <v>#DIV/0!</v>
      </c>
      <c r="R76" s="231" t="e">
        <f>'Работы 2020'!X75/'Работы 2020'!G75</f>
        <v>#DIV/0!</v>
      </c>
      <c r="S76" s="231" t="e">
        <f>'Работы 2020'!Y75/'Работы 2020'!G75</f>
        <v>#DIV/0!</v>
      </c>
      <c r="T76" s="231" t="e">
        <f>'Работы 2020'!Z75/'Работы 2020'!G75</f>
        <v>#DIV/0!</v>
      </c>
      <c r="U76" s="231" t="e">
        <f>'Работы 2020'!AA75/'Работы 2020'!G75</f>
        <v>#DIV/0!</v>
      </c>
      <c r="V76" s="231" t="e">
        <f>'Работы 2020'!AB75/'Работы 2020'!G75</f>
        <v>#DIV/0!</v>
      </c>
      <c r="W76" s="231" t="e">
        <f>'Работы 2020'!AC75/'Работы 2020'!G75</f>
        <v>#DIV/0!</v>
      </c>
      <c r="X76" s="231" t="e">
        <f>'Работы 2020'!AD75/'Работы 2020'!G75</f>
        <v>#DIV/0!</v>
      </c>
      <c r="Y76" s="231" t="e">
        <f>'Работы 2020'!AF75/'Работы 2020'!G75</f>
        <v>#DIV/0!</v>
      </c>
      <c r="Z76" s="279" t="e">
        <f>'Работы 2020'!AG75/'Работы 2020'!G75</f>
        <v>#DIV/0!</v>
      </c>
      <c r="AA76" s="279" t="e">
        <f>'Работы 2020'!AI75/'Работы 2020'!G75</f>
        <v>#DIV/0!</v>
      </c>
      <c r="AB76" s="279" t="e">
        <f>'Работы 2020'!AJ75/'Работы 2020'!G75</f>
        <v>#DIV/0!</v>
      </c>
      <c r="AC76" s="279" t="e">
        <f>'Работы 2020'!AK75/'Работы 2020'!G75</f>
        <v>#DIV/0!</v>
      </c>
      <c r="AD76" s="231" t="e">
        <f>'Работы 2020'!AL75/'Работы 2020'!G75</f>
        <v>#DIV/0!</v>
      </c>
    </row>
    <row r="77" spans="1:30" s="240" customFormat="1" ht="130.5" customHeight="1" x14ac:dyDescent="0.25">
      <c r="A77" s="92"/>
      <c r="B77" s="248" t="s">
        <v>469</v>
      </c>
      <c r="C77" s="238" t="s">
        <v>195</v>
      </c>
      <c r="D77" s="238" t="s">
        <v>196</v>
      </c>
      <c r="E77" s="238"/>
      <c r="F77" s="238"/>
      <c r="G77" s="239" t="s">
        <v>270</v>
      </c>
      <c r="H77" s="239" t="s">
        <v>108</v>
      </c>
      <c r="I77" s="253" t="e">
        <f t="shared" si="1"/>
        <v>#DIV/0!</v>
      </c>
      <c r="J77" s="231" t="e">
        <f>'Работы 2020'!O76/'Работы 2020'!G76</f>
        <v>#DIV/0!</v>
      </c>
      <c r="K77" s="279" t="e">
        <f>'Работы 2020'!P76/'Работы 2020'!G76</f>
        <v>#DIV/0!</v>
      </c>
      <c r="L77" s="279" t="e">
        <f>'Работы 2020'!R76/'Работы 2020'!G76</f>
        <v>#DIV/0!</v>
      </c>
      <c r="M77" s="279" t="e">
        <f>'Работы 2020'!S76/'Работы 2020'!G76</f>
        <v>#DIV/0!</v>
      </c>
      <c r="N77" s="279" t="e">
        <f>'Работы 2020'!T76/'Работы 2020'!G76</f>
        <v>#DIV/0!</v>
      </c>
      <c r="O77" s="231" t="e">
        <f>'Работы 2020'!U76/'Работы 2020'!G76</f>
        <v>#DIV/0!</v>
      </c>
      <c r="P77" s="279" t="e">
        <f>'Работы 2020'!V76/'Работы 2020'!G76</f>
        <v>#DIV/0!</v>
      </c>
      <c r="Q77" s="231" t="e">
        <f>'Работы 2020'!W76/'Работы 2020'!G76</f>
        <v>#DIV/0!</v>
      </c>
      <c r="R77" s="231" t="e">
        <f>'Работы 2020'!X76/'Работы 2020'!G76</f>
        <v>#DIV/0!</v>
      </c>
      <c r="S77" s="231" t="e">
        <f>'Работы 2020'!Y76/'Работы 2020'!G76</f>
        <v>#DIV/0!</v>
      </c>
      <c r="T77" s="231" t="e">
        <f>'Работы 2020'!Z76/'Работы 2020'!G76</f>
        <v>#DIV/0!</v>
      </c>
      <c r="U77" s="231" t="e">
        <f>'Работы 2020'!AA76/'Работы 2020'!G76</f>
        <v>#DIV/0!</v>
      </c>
      <c r="V77" s="231" t="e">
        <f>'Работы 2020'!AB76/'Работы 2020'!G76</f>
        <v>#DIV/0!</v>
      </c>
      <c r="W77" s="231" t="e">
        <f>'Работы 2020'!AC76/'Работы 2020'!G76</f>
        <v>#DIV/0!</v>
      </c>
      <c r="X77" s="231" t="e">
        <f>'Работы 2020'!AD76/'Работы 2020'!G76</f>
        <v>#DIV/0!</v>
      </c>
      <c r="Y77" s="231" t="e">
        <f>'Работы 2020'!AF76/'Работы 2020'!G76</f>
        <v>#DIV/0!</v>
      </c>
      <c r="Z77" s="279" t="e">
        <f>'Работы 2020'!AG76/'Работы 2020'!G76</f>
        <v>#DIV/0!</v>
      </c>
      <c r="AA77" s="279" t="e">
        <f>'Работы 2020'!AI76/'Работы 2020'!G76</f>
        <v>#DIV/0!</v>
      </c>
      <c r="AB77" s="279" t="e">
        <f>'Работы 2020'!AJ76/'Работы 2020'!G76</f>
        <v>#DIV/0!</v>
      </c>
      <c r="AC77" s="279" t="e">
        <f>'Работы 2020'!AK76/'Работы 2020'!G76</f>
        <v>#DIV/0!</v>
      </c>
      <c r="AD77" s="231" t="e">
        <f>'Работы 2020'!AL76/'Работы 2020'!G76</f>
        <v>#DIV/0!</v>
      </c>
    </row>
    <row r="78" spans="1:30" s="240" customFormat="1" ht="65.25" customHeight="1" x14ac:dyDescent="0.25">
      <c r="A78" s="92"/>
      <c r="B78" s="236" t="s">
        <v>466</v>
      </c>
      <c r="C78" s="238" t="s">
        <v>107</v>
      </c>
      <c r="D78" s="238" t="s">
        <v>154</v>
      </c>
      <c r="E78" s="238"/>
      <c r="F78" s="238" t="s">
        <v>220</v>
      </c>
      <c r="G78" s="239" t="s">
        <v>284</v>
      </c>
      <c r="H78" s="239" t="s">
        <v>108</v>
      </c>
      <c r="I78" s="253" t="e">
        <f t="shared" si="1"/>
        <v>#DIV/0!</v>
      </c>
      <c r="J78" s="231" t="e">
        <f>'Работы 2020'!O77/'Работы 2020'!G77</f>
        <v>#DIV/0!</v>
      </c>
      <c r="K78" s="279" t="e">
        <f>'Работы 2020'!P77/'Работы 2020'!G77</f>
        <v>#DIV/0!</v>
      </c>
      <c r="L78" s="279" t="e">
        <f>'Работы 2020'!R77/'Работы 2020'!G77</f>
        <v>#DIV/0!</v>
      </c>
      <c r="M78" s="279" t="e">
        <f>'Работы 2020'!S77/'Работы 2020'!G77</f>
        <v>#DIV/0!</v>
      </c>
      <c r="N78" s="279" t="e">
        <f>'Работы 2020'!T77/'Работы 2020'!G77</f>
        <v>#DIV/0!</v>
      </c>
      <c r="O78" s="231" t="e">
        <f>'Работы 2020'!U77/'Работы 2020'!G77</f>
        <v>#DIV/0!</v>
      </c>
      <c r="P78" s="279" t="e">
        <f>'Работы 2020'!V77/'Работы 2020'!G77</f>
        <v>#DIV/0!</v>
      </c>
      <c r="Q78" s="231" t="e">
        <f>'Работы 2020'!W77/'Работы 2020'!G77</f>
        <v>#DIV/0!</v>
      </c>
      <c r="R78" s="231" t="e">
        <f>'Работы 2020'!X77/'Работы 2020'!G77</f>
        <v>#DIV/0!</v>
      </c>
      <c r="S78" s="231" t="e">
        <f>'Работы 2020'!Y77/'Работы 2020'!G77</f>
        <v>#DIV/0!</v>
      </c>
      <c r="T78" s="231" t="e">
        <f>'Работы 2020'!Z77/'Работы 2020'!G77</f>
        <v>#DIV/0!</v>
      </c>
      <c r="U78" s="231" t="e">
        <f>'Работы 2020'!AA77/'Работы 2020'!G77</f>
        <v>#DIV/0!</v>
      </c>
      <c r="V78" s="231" t="e">
        <f>'Работы 2020'!AB77/'Работы 2020'!G77</f>
        <v>#DIV/0!</v>
      </c>
      <c r="W78" s="231" t="e">
        <f>'Работы 2020'!AC77/'Работы 2020'!G77</f>
        <v>#DIV/0!</v>
      </c>
      <c r="X78" s="231" t="e">
        <f>'Работы 2020'!AD77/'Работы 2020'!G77</f>
        <v>#DIV/0!</v>
      </c>
      <c r="Y78" s="231" t="e">
        <f>'Работы 2020'!AF77/'Работы 2020'!G77</f>
        <v>#DIV/0!</v>
      </c>
      <c r="Z78" s="279" t="e">
        <f>'Работы 2020'!AG77/'Работы 2020'!G77</f>
        <v>#DIV/0!</v>
      </c>
      <c r="AA78" s="279" t="e">
        <f>'Работы 2020'!AI77/'Работы 2020'!G77</f>
        <v>#DIV/0!</v>
      </c>
      <c r="AB78" s="279" t="e">
        <f>'Работы 2020'!AJ77/'Работы 2020'!G77</f>
        <v>#DIV/0!</v>
      </c>
      <c r="AC78" s="279" t="e">
        <f>'Работы 2020'!AK77/'Работы 2020'!G77</f>
        <v>#DIV/0!</v>
      </c>
      <c r="AD78" s="231" t="e">
        <f>'Работы 2020'!AL77/'Работы 2020'!G77</f>
        <v>#DIV/0!</v>
      </c>
    </row>
    <row r="79" spans="1:30" s="240" customFormat="1" ht="65.25" customHeight="1" x14ac:dyDescent="0.25">
      <c r="A79" s="92"/>
      <c r="B79" s="236" t="s">
        <v>466</v>
      </c>
      <c r="C79" s="238" t="s">
        <v>107</v>
      </c>
      <c r="D79" s="238" t="s">
        <v>154</v>
      </c>
      <c r="E79" s="238"/>
      <c r="F79" s="237" t="s">
        <v>220</v>
      </c>
      <c r="G79" s="239" t="s">
        <v>815</v>
      </c>
      <c r="H79" s="239" t="s">
        <v>816</v>
      </c>
      <c r="I79" s="253" t="e">
        <f>J79+O79+Q79+R79+S79+T79+U79+V79+W79+X79+Y79+AD79</f>
        <v>#DIV/0!</v>
      </c>
      <c r="J79" s="231" t="e">
        <f>'Работы 2020'!O78/'Работы 2020'!G78</f>
        <v>#DIV/0!</v>
      </c>
      <c r="K79" s="279" t="e">
        <f>'Работы 2020'!P78/'Работы 2020'!G78</f>
        <v>#DIV/0!</v>
      </c>
      <c r="L79" s="279" t="e">
        <f>'Работы 2020'!R78/'Работы 2020'!G78</f>
        <v>#DIV/0!</v>
      </c>
      <c r="M79" s="279" t="e">
        <f>'Работы 2020'!S78/'Работы 2020'!G78</f>
        <v>#DIV/0!</v>
      </c>
      <c r="N79" s="279" t="e">
        <f>'Работы 2020'!T78/'Работы 2020'!G78</f>
        <v>#DIV/0!</v>
      </c>
      <c r="O79" s="231" t="e">
        <f>'Работы 2020'!U78/'Работы 2020'!G78</f>
        <v>#DIV/0!</v>
      </c>
      <c r="P79" s="279" t="e">
        <f>'Работы 2020'!V78/'Работы 2020'!G78</f>
        <v>#DIV/0!</v>
      </c>
      <c r="Q79" s="231" t="e">
        <f>'Работы 2020'!W78/'Работы 2020'!G78</f>
        <v>#DIV/0!</v>
      </c>
      <c r="R79" s="231" t="e">
        <f>'Работы 2020'!X78/'Работы 2020'!G78</f>
        <v>#DIV/0!</v>
      </c>
      <c r="S79" s="231" t="e">
        <f>'Работы 2020'!Y78/'Работы 2020'!G78</f>
        <v>#DIV/0!</v>
      </c>
      <c r="T79" s="231" t="e">
        <f>'Работы 2020'!Z78/'Работы 2020'!G78</f>
        <v>#DIV/0!</v>
      </c>
      <c r="U79" s="231" t="e">
        <f>'Работы 2020'!AA78/'Работы 2020'!G78</f>
        <v>#DIV/0!</v>
      </c>
      <c r="V79" s="231" t="e">
        <f>'Работы 2020'!AB78/'Работы 2020'!G78</f>
        <v>#DIV/0!</v>
      </c>
      <c r="W79" s="231" t="e">
        <f>'Работы 2020'!AC78/'Работы 2020'!G78</f>
        <v>#DIV/0!</v>
      </c>
      <c r="X79" s="231" t="e">
        <f>'Работы 2020'!AD78/'Работы 2020'!G78</f>
        <v>#DIV/0!</v>
      </c>
      <c r="Y79" s="231" t="e">
        <f>'Работы 2020'!AF78/'Работы 2020'!G78</f>
        <v>#DIV/0!</v>
      </c>
      <c r="Z79" s="279" t="e">
        <f>'Работы 2020'!AG78/'Работы 2020'!G78</f>
        <v>#DIV/0!</v>
      </c>
      <c r="AA79" s="279" t="e">
        <f>'Работы 2020'!AI78/'Работы 2020'!G78</f>
        <v>#DIV/0!</v>
      </c>
      <c r="AB79" s="279" t="e">
        <f>'Работы 2020'!AJ78/'Работы 2020'!G78</f>
        <v>#DIV/0!</v>
      </c>
      <c r="AC79" s="279" t="e">
        <f>'Работы 2020'!AK78/'Работы 2020'!G78</f>
        <v>#DIV/0!</v>
      </c>
      <c r="AD79" s="231" t="e">
        <f>'Работы 2020'!AL78/'Работы 2020'!G78</f>
        <v>#DIV/0!</v>
      </c>
    </row>
    <row r="80" spans="1:30" s="240" customFormat="1" ht="65.25" customHeight="1" x14ac:dyDescent="0.25">
      <c r="A80" s="92"/>
      <c r="B80" s="236" t="s">
        <v>467</v>
      </c>
      <c r="C80" s="238" t="s">
        <v>107</v>
      </c>
      <c r="D80" s="238" t="s">
        <v>167</v>
      </c>
      <c r="E80" s="238"/>
      <c r="F80" s="238" t="s">
        <v>220</v>
      </c>
      <c r="G80" s="239" t="s">
        <v>269</v>
      </c>
      <c r="H80" s="239" t="s">
        <v>116</v>
      </c>
      <c r="I80" s="253" t="e">
        <f t="shared" si="1"/>
        <v>#DIV/0!</v>
      </c>
      <c r="J80" s="231" t="e">
        <f>'Работы 2020'!O79/'Работы 2020'!G79</f>
        <v>#DIV/0!</v>
      </c>
      <c r="K80" s="279" t="e">
        <f>'Работы 2020'!P79/'Работы 2020'!G79</f>
        <v>#DIV/0!</v>
      </c>
      <c r="L80" s="279" t="e">
        <f>'Работы 2020'!R79/'Работы 2020'!G79</f>
        <v>#DIV/0!</v>
      </c>
      <c r="M80" s="279" t="e">
        <f>'Работы 2020'!S79/'Работы 2020'!G79</f>
        <v>#DIV/0!</v>
      </c>
      <c r="N80" s="279" t="e">
        <f>'Работы 2020'!T79/'Работы 2020'!G79</f>
        <v>#DIV/0!</v>
      </c>
      <c r="O80" s="231" t="e">
        <f>'Работы 2020'!U79/'Работы 2020'!G79</f>
        <v>#DIV/0!</v>
      </c>
      <c r="P80" s="279" t="e">
        <f>'Работы 2020'!V79/'Работы 2020'!G79</f>
        <v>#DIV/0!</v>
      </c>
      <c r="Q80" s="231" t="e">
        <f>'Работы 2020'!W79/'Работы 2020'!G79</f>
        <v>#DIV/0!</v>
      </c>
      <c r="R80" s="231" t="e">
        <f>'Работы 2020'!X79/'Работы 2020'!G79</f>
        <v>#DIV/0!</v>
      </c>
      <c r="S80" s="231" t="e">
        <f>'Работы 2020'!Y79/'Работы 2020'!G79</f>
        <v>#DIV/0!</v>
      </c>
      <c r="T80" s="231" t="e">
        <f>'Работы 2020'!Z79/'Работы 2020'!G79</f>
        <v>#DIV/0!</v>
      </c>
      <c r="U80" s="231" t="e">
        <f>'Работы 2020'!AA79/'Работы 2020'!G79</f>
        <v>#DIV/0!</v>
      </c>
      <c r="V80" s="231" t="e">
        <f>'Работы 2020'!AB79/'Работы 2020'!G79</f>
        <v>#DIV/0!</v>
      </c>
      <c r="W80" s="231" t="e">
        <f>'Работы 2020'!AC79/'Работы 2020'!G79</f>
        <v>#DIV/0!</v>
      </c>
      <c r="X80" s="231" t="e">
        <f>'Работы 2020'!AD79/'Работы 2020'!G79</f>
        <v>#DIV/0!</v>
      </c>
      <c r="Y80" s="231" t="e">
        <f>'Работы 2020'!AF79/'Работы 2020'!G79</f>
        <v>#DIV/0!</v>
      </c>
      <c r="Z80" s="279" t="e">
        <f>'Работы 2020'!AG79/'Работы 2020'!G79</f>
        <v>#DIV/0!</v>
      </c>
      <c r="AA80" s="279" t="e">
        <f>'Работы 2020'!AI79/'Работы 2020'!G79</f>
        <v>#DIV/0!</v>
      </c>
      <c r="AB80" s="279" t="e">
        <f>'Работы 2020'!AJ79/'Работы 2020'!G79</f>
        <v>#DIV/0!</v>
      </c>
      <c r="AC80" s="279" t="e">
        <f>'Работы 2020'!AK79/'Работы 2020'!G79</f>
        <v>#DIV/0!</v>
      </c>
      <c r="AD80" s="231" t="e">
        <f>'Работы 2020'!AL79/'Работы 2020'!G79</f>
        <v>#DIV/0!</v>
      </c>
    </row>
    <row r="81" spans="1:30" s="240" customFormat="1" ht="50.25" customHeight="1" x14ac:dyDescent="0.25">
      <c r="A81" s="92"/>
      <c r="B81" s="236" t="s">
        <v>470</v>
      </c>
      <c r="C81" s="237" t="s">
        <v>158</v>
      </c>
      <c r="D81" s="238"/>
      <c r="E81" s="238"/>
      <c r="F81" s="238"/>
      <c r="G81" s="239" t="s">
        <v>268</v>
      </c>
      <c r="H81" s="239" t="s">
        <v>108</v>
      </c>
      <c r="I81" s="253" t="e">
        <f t="shared" ref="I81" si="2">J81+O81+Q81+R81+S81+T81+U81+V81+W81+X81+Y81+AD81</f>
        <v>#DIV/0!</v>
      </c>
      <c r="J81" s="231" t="e">
        <f>'Работы 2020'!O80/'Работы 2020'!G80</f>
        <v>#DIV/0!</v>
      </c>
      <c r="K81" s="279" t="e">
        <f>'Работы 2020'!P80/'Работы 2020'!G80</f>
        <v>#DIV/0!</v>
      </c>
      <c r="L81" s="279" t="e">
        <f>'Работы 2020'!R80/'Работы 2020'!G80</f>
        <v>#DIV/0!</v>
      </c>
      <c r="M81" s="279" t="e">
        <f>'Работы 2020'!S80/'Работы 2020'!G80</f>
        <v>#DIV/0!</v>
      </c>
      <c r="N81" s="279" t="e">
        <f>'Работы 2020'!T80/'Работы 2020'!G80</f>
        <v>#DIV/0!</v>
      </c>
      <c r="O81" s="231" t="e">
        <f>'Работы 2020'!U80/'Работы 2020'!G80</f>
        <v>#DIV/0!</v>
      </c>
      <c r="P81" s="279" t="e">
        <f>'Работы 2020'!V80/'Работы 2020'!G80</f>
        <v>#DIV/0!</v>
      </c>
      <c r="Q81" s="231" t="e">
        <f>'Работы 2020'!W80/'Работы 2020'!G80</f>
        <v>#DIV/0!</v>
      </c>
      <c r="R81" s="231" t="e">
        <f>'Работы 2020'!X80/'Работы 2020'!G80</f>
        <v>#DIV/0!</v>
      </c>
      <c r="S81" s="231" t="e">
        <f>'Работы 2020'!Y80/'Работы 2020'!G80</f>
        <v>#DIV/0!</v>
      </c>
      <c r="T81" s="231" t="e">
        <f>'Работы 2020'!Z80/'Работы 2020'!G80</f>
        <v>#DIV/0!</v>
      </c>
      <c r="U81" s="231" t="e">
        <f>'Работы 2020'!AA80/'Работы 2020'!G80</f>
        <v>#DIV/0!</v>
      </c>
      <c r="V81" s="231" t="e">
        <f>'Работы 2020'!AB80/'Работы 2020'!G80</f>
        <v>#DIV/0!</v>
      </c>
      <c r="W81" s="231" t="e">
        <f>'Работы 2020'!AC80/'Работы 2020'!G80</f>
        <v>#DIV/0!</v>
      </c>
      <c r="X81" s="231" t="e">
        <f>'Работы 2020'!AD80/'Работы 2020'!G80</f>
        <v>#DIV/0!</v>
      </c>
      <c r="Y81" s="231" t="e">
        <f>'Работы 2020'!AF80/'Работы 2020'!G80</f>
        <v>#DIV/0!</v>
      </c>
      <c r="Z81" s="279" t="e">
        <f>'Работы 2020'!AG80/'Работы 2020'!G80</f>
        <v>#DIV/0!</v>
      </c>
      <c r="AA81" s="279" t="e">
        <f>'Работы 2020'!AI80/'Работы 2020'!G80</f>
        <v>#DIV/0!</v>
      </c>
      <c r="AB81" s="279" t="e">
        <f>'Работы 2020'!AJ80/'Работы 2020'!G80</f>
        <v>#DIV/0!</v>
      </c>
      <c r="AC81" s="279" t="e">
        <f>'Работы 2020'!AK80/'Работы 2020'!G80</f>
        <v>#DIV/0!</v>
      </c>
      <c r="AD81" s="231" t="e">
        <f>'Работы 2020'!AL80/'Работы 2020'!G80</f>
        <v>#DIV/0!</v>
      </c>
    </row>
    <row r="82" spans="1:30" s="240" customFormat="1" ht="50.25" customHeight="1" x14ac:dyDescent="0.25">
      <c r="A82" s="92"/>
      <c r="B82" s="236" t="s">
        <v>825</v>
      </c>
      <c r="C82" s="237" t="s">
        <v>863</v>
      </c>
      <c r="D82" s="238"/>
      <c r="E82" s="238"/>
      <c r="F82" s="238"/>
      <c r="G82" s="239" t="s">
        <v>300</v>
      </c>
      <c r="H82" s="239" t="s">
        <v>108</v>
      </c>
      <c r="I82" s="253" t="e">
        <f t="shared" si="1"/>
        <v>#DIV/0!</v>
      </c>
      <c r="J82" s="231" t="e">
        <f>'Работы 2020'!O81/'Работы 2020'!G81</f>
        <v>#DIV/0!</v>
      </c>
      <c r="K82" s="279" t="e">
        <f>'Работы 2020'!P81/'Работы 2020'!G81</f>
        <v>#DIV/0!</v>
      </c>
      <c r="L82" s="279" t="e">
        <f>'Работы 2020'!R81/'Работы 2020'!G81</f>
        <v>#DIV/0!</v>
      </c>
      <c r="M82" s="279" t="e">
        <f>'Работы 2020'!S81/'Работы 2020'!G81</f>
        <v>#DIV/0!</v>
      </c>
      <c r="N82" s="279" t="e">
        <f>'Работы 2020'!T81/'Работы 2020'!G81</f>
        <v>#DIV/0!</v>
      </c>
      <c r="O82" s="231" t="e">
        <f>'Работы 2020'!U81/'Работы 2020'!G81</f>
        <v>#DIV/0!</v>
      </c>
      <c r="P82" s="279" t="e">
        <f>'Работы 2020'!V81/'Работы 2020'!G81</f>
        <v>#DIV/0!</v>
      </c>
      <c r="Q82" s="231" t="e">
        <f>'Работы 2020'!W81/'Работы 2020'!G81</f>
        <v>#DIV/0!</v>
      </c>
      <c r="R82" s="231" t="e">
        <f>'Работы 2020'!X81/'Работы 2020'!G81</f>
        <v>#DIV/0!</v>
      </c>
      <c r="S82" s="231" t="e">
        <f>'Работы 2020'!Y81/'Работы 2020'!G81</f>
        <v>#DIV/0!</v>
      </c>
      <c r="T82" s="231" t="e">
        <f>'Работы 2020'!Z81/'Работы 2020'!G81</f>
        <v>#DIV/0!</v>
      </c>
      <c r="U82" s="231" t="e">
        <f>'Работы 2020'!AA81/'Работы 2020'!G81</f>
        <v>#DIV/0!</v>
      </c>
      <c r="V82" s="231" t="e">
        <f>'Работы 2020'!AB81/'Работы 2020'!G81</f>
        <v>#DIV/0!</v>
      </c>
      <c r="W82" s="231" t="e">
        <f>'Работы 2020'!AC81/'Работы 2020'!G81</f>
        <v>#DIV/0!</v>
      </c>
      <c r="X82" s="231" t="e">
        <f>'Работы 2020'!AD81/'Работы 2020'!G81</f>
        <v>#DIV/0!</v>
      </c>
      <c r="Y82" s="231" t="e">
        <f>'Работы 2020'!AF81/'Работы 2020'!G81</f>
        <v>#DIV/0!</v>
      </c>
      <c r="Z82" s="279" t="e">
        <f>'Работы 2020'!AG81/'Работы 2020'!G81</f>
        <v>#DIV/0!</v>
      </c>
      <c r="AA82" s="279" t="e">
        <f>'Работы 2020'!AI81/'Работы 2020'!G81</f>
        <v>#DIV/0!</v>
      </c>
      <c r="AB82" s="279" t="e">
        <f>'Работы 2020'!AJ81/'Работы 2020'!G81</f>
        <v>#DIV/0!</v>
      </c>
      <c r="AC82" s="279" t="e">
        <f>'Работы 2020'!AK81/'Работы 2020'!G81</f>
        <v>#DIV/0!</v>
      </c>
      <c r="AD82" s="231" t="e">
        <f>'Работы 2020'!AL81/'Работы 2020'!G81</f>
        <v>#DIV/0!</v>
      </c>
    </row>
    <row r="83" spans="1:30" s="250" customFormat="1" ht="18.75" x14ac:dyDescent="0.25">
      <c r="A83" s="91" t="s">
        <v>258</v>
      </c>
      <c r="B83" s="249"/>
      <c r="C83" s="249"/>
      <c r="D83" s="249"/>
      <c r="E83" s="249"/>
      <c r="F83" s="249"/>
      <c r="G83" s="249"/>
      <c r="H83" s="249"/>
      <c r="I83" s="253" t="e">
        <f t="shared" ref="I83:AD83" si="3">SUM(I16:I82)</f>
        <v>#DIV/0!</v>
      </c>
      <c r="J83" s="253" t="e">
        <f t="shared" si="3"/>
        <v>#DIV/0!</v>
      </c>
      <c r="K83" s="280" t="e">
        <f t="shared" si="3"/>
        <v>#DIV/0!</v>
      </c>
      <c r="L83" s="280" t="e">
        <f t="shared" si="3"/>
        <v>#DIV/0!</v>
      </c>
      <c r="M83" s="280" t="e">
        <f t="shared" si="3"/>
        <v>#DIV/0!</v>
      </c>
      <c r="N83" s="280" t="e">
        <f t="shared" si="3"/>
        <v>#DIV/0!</v>
      </c>
      <c r="O83" s="253" t="e">
        <f t="shared" si="3"/>
        <v>#DIV/0!</v>
      </c>
      <c r="P83" s="280" t="e">
        <f t="shared" si="3"/>
        <v>#DIV/0!</v>
      </c>
      <c r="Q83" s="253" t="e">
        <f t="shared" si="3"/>
        <v>#DIV/0!</v>
      </c>
      <c r="R83" s="253" t="e">
        <f t="shared" si="3"/>
        <v>#DIV/0!</v>
      </c>
      <c r="S83" s="253" t="e">
        <f t="shared" si="3"/>
        <v>#DIV/0!</v>
      </c>
      <c r="T83" s="253" t="e">
        <f t="shared" si="3"/>
        <v>#DIV/0!</v>
      </c>
      <c r="U83" s="253" t="e">
        <f t="shared" si="3"/>
        <v>#DIV/0!</v>
      </c>
      <c r="V83" s="253" t="e">
        <f t="shared" si="3"/>
        <v>#DIV/0!</v>
      </c>
      <c r="W83" s="253" t="e">
        <f t="shared" si="3"/>
        <v>#DIV/0!</v>
      </c>
      <c r="X83" s="253" t="e">
        <f t="shared" si="3"/>
        <v>#DIV/0!</v>
      </c>
      <c r="Y83" s="253" t="e">
        <f t="shared" si="3"/>
        <v>#DIV/0!</v>
      </c>
      <c r="Z83" s="280" t="e">
        <f t="shared" si="3"/>
        <v>#DIV/0!</v>
      </c>
      <c r="AA83" s="280" t="e">
        <f t="shared" si="3"/>
        <v>#DIV/0!</v>
      </c>
      <c r="AB83" s="280" t="e">
        <f t="shared" si="3"/>
        <v>#DIV/0!</v>
      </c>
      <c r="AC83" s="280" t="e">
        <f t="shared" si="3"/>
        <v>#DIV/0!</v>
      </c>
      <c r="AD83" s="253" t="e">
        <f t="shared" si="3"/>
        <v>#DIV/0!</v>
      </c>
    </row>
    <row r="84" spans="1:30" s="250" customFormat="1" ht="18.75" x14ac:dyDescent="0.25">
      <c r="A84" s="95" t="s">
        <v>910</v>
      </c>
      <c r="B84" s="251"/>
      <c r="C84" s="251"/>
      <c r="D84" s="251"/>
      <c r="E84" s="251"/>
      <c r="F84" s="251"/>
      <c r="G84" s="251"/>
      <c r="H84" s="251"/>
      <c r="I84" s="254"/>
      <c r="J84" s="254"/>
      <c r="K84" s="254"/>
      <c r="L84" s="254"/>
      <c r="M84" s="254"/>
      <c r="N84" s="254"/>
      <c r="O84" s="254"/>
      <c r="P84" s="254"/>
      <c r="Q84" s="254"/>
      <c r="R84" s="254"/>
      <c r="S84" s="254"/>
      <c r="T84" s="254"/>
      <c r="U84" s="254"/>
      <c r="V84" s="254"/>
      <c r="W84" s="254"/>
      <c r="X84" s="254"/>
      <c r="Y84" s="254"/>
      <c r="Z84" s="254"/>
      <c r="AA84" s="254"/>
      <c r="AB84" s="254"/>
      <c r="AC84" s="254"/>
      <c r="AD84" s="254"/>
    </row>
    <row r="85" spans="1:30" s="240" customFormat="1" ht="65.25" customHeight="1" x14ac:dyDescent="0.25">
      <c r="A85" s="92"/>
      <c r="B85" s="236" t="s">
        <v>423</v>
      </c>
      <c r="C85" s="237" t="s">
        <v>275</v>
      </c>
      <c r="D85" s="238" t="s">
        <v>276</v>
      </c>
      <c r="E85" s="238"/>
      <c r="F85" s="238"/>
      <c r="G85" s="239" t="s">
        <v>278</v>
      </c>
      <c r="H85" s="239" t="s">
        <v>108</v>
      </c>
      <c r="I85" s="253" t="e">
        <f t="shared" ref="I85:I117" si="4">J85+O85+Q85+R85+S85+T85+U85+V85+W85+X85+Y85+AD85</f>
        <v>#DIV/0!</v>
      </c>
      <c r="J85" s="231" t="e">
        <f>'Работы 2021'!O11/'Работы 2021'!G11</f>
        <v>#DIV/0!</v>
      </c>
      <c r="K85" s="279" t="e">
        <f>'Работы 2021'!P11/'Работы 2021'!G11</f>
        <v>#DIV/0!</v>
      </c>
      <c r="L85" s="279" t="e">
        <f>'Работы 2021'!R11/'Работы 2021'!G11</f>
        <v>#DIV/0!</v>
      </c>
      <c r="M85" s="279" t="e">
        <f>'Работы 2021'!S11/'Работы 2021'!G11</f>
        <v>#DIV/0!</v>
      </c>
      <c r="N85" s="279" t="e">
        <f>'Работы 2021'!T11/'Работы 2021'!G11</f>
        <v>#DIV/0!</v>
      </c>
      <c r="O85" s="231" t="e">
        <f>'Работы 2021'!U11/'Работы 2021'!G11</f>
        <v>#DIV/0!</v>
      </c>
      <c r="P85" s="279" t="e">
        <f>'Работы 2021'!V11/'Работы 2021'!G11</f>
        <v>#DIV/0!</v>
      </c>
      <c r="Q85" s="231" t="e">
        <f>'Работы 2021'!W11/'Работы 2021'!G11</f>
        <v>#DIV/0!</v>
      </c>
      <c r="R85" s="231" t="e">
        <f>'Работы 2021'!X11/'Работы 2021'!G11</f>
        <v>#DIV/0!</v>
      </c>
      <c r="S85" s="231" t="e">
        <f>'Работы 2021'!Y11/'Работы 2021'!G11</f>
        <v>#DIV/0!</v>
      </c>
      <c r="T85" s="231" t="e">
        <f>'Работы 2021'!Z11/'Работы 2021'!G11</f>
        <v>#DIV/0!</v>
      </c>
      <c r="U85" s="231" t="e">
        <f>'Работы 2021'!AA11/'Работы 2021'!G11</f>
        <v>#DIV/0!</v>
      </c>
      <c r="V85" s="231" t="e">
        <f>'Работы 2021'!AB11/'Работы 2021'!G11</f>
        <v>#DIV/0!</v>
      </c>
      <c r="W85" s="231" t="e">
        <f>'Работы 2021'!AC11/'Работы 2021'!G11</f>
        <v>#DIV/0!</v>
      </c>
      <c r="X85" s="231" t="e">
        <f>'Работы 2021'!AD11/'Работы 2021'!G11</f>
        <v>#DIV/0!</v>
      </c>
      <c r="Y85" s="231" t="e">
        <f>'Работы 2021'!AF11/'Работы 2021'!G11</f>
        <v>#DIV/0!</v>
      </c>
      <c r="Z85" s="279" t="e">
        <f>'Работы 2021'!AG11/'Работы 2021'!G11</f>
        <v>#DIV/0!</v>
      </c>
      <c r="AA85" s="279" t="e">
        <f>'Работы 2021'!AI11/'Работы 2021'!G11</f>
        <v>#DIV/0!</v>
      </c>
      <c r="AB85" s="279" t="e">
        <f>'Работы 2021'!AJ11/'Работы 2021'!G11</f>
        <v>#DIV/0!</v>
      </c>
      <c r="AC85" s="279" t="e">
        <f>'Работы 2021'!AK11/'Работы 2021'!G11</f>
        <v>#DIV/0!</v>
      </c>
      <c r="AD85" s="231" t="e">
        <f>'Работы 2021'!AL11/'Работы 2021'!G11</f>
        <v>#DIV/0!</v>
      </c>
    </row>
    <row r="86" spans="1:30" s="240" customFormat="1" ht="80.25" customHeight="1" x14ac:dyDescent="0.25">
      <c r="A86" s="92"/>
      <c r="B86" s="236" t="s">
        <v>424</v>
      </c>
      <c r="C86" s="237" t="s">
        <v>191</v>
      </c>
      <c r="D86" s="238" t="s">
        <v>192</v>
      </c>
      <c r="E86" s="238"/>
      <c r="F86" s="238" t="s">
        <v>233</v>
      </c>
      <c r="G86" s="239" t="s">
        <v>279</v>
      </c>
      <c r="H86" s="239" t="s">
        <v>203</v>
      </c>
      <c r="I86" s="253" t="e">
        <f t="shared" si="4"/>
        <v>#DIV/0!</v>
      </c>
      <c r="J86" s="231" t="e">
        <f>'Работы 2021'!O12/'Работы 2021'!G12</f>
        <v>#DIV/0!</v>
      </c>
      <c r="K86" s="279" t="e">
        <f>'Работы 2021'!P12/'Работы 2021'!G12</f>
        <v>#DIV/0!</v>
      </c>
      <c r="L86" s="279" t="e">
        <f>'Работы 2021'!R12/'Работы 2021'!G12</f>
        <v>#DIV/0!</v>
      </c>
      <c r="M86" s="279" t="e">
        <f>'Работы 2021'!S12/'Работы 2021'!G12</f>
        <v>#DIV/0!</v>
      </c>
      <c r="N86" s="279" t="e">
        <f>'Работы 2021'!T12/'Работы 2021'!G12</f>
        <v>#DIV/0!</v>
      </c>
      <c r="O86" s="231" t="e">
        <f>'Работы 2021'!U12/'Работы 2021'!G12</f>
        <v>#DIV/0!</v>
      </c>
      <c r="P86" s="279" t="e">
        <f>'Работы 2021'!V12/'Работы 2021'!G12</f>
        <v>#DIV/0!</v>
      </c>
      <c r="Q86" s="231" t="e">
        <f>'Работы 2021'!W12/'Работы 2021'!G12</f>
        <v>#DIV/0!</v>
      </c>
      <c r="R86" s="231" t="e">
        <f>'Работы 2021'!X12/'Работы 2021'!G12</f>
        <v>#DIV/0!</v>
      </c>
      <c r="S86" s="231" t="e">
        <f>'Работы 2021'!Y12/'Работы 2021'!G12</f>
        <v>#DIV/0!</v>
      </c>
      <c r="T86" s="231" t="e">
        <f>'Работы 2021'!Z12/'Работы 2021'!G12</f>
        <v>#DIV/0!</v>
      </c>
      <c r="U86" s="231" t="e">
        <f>'Работы 2021'!AA12/'Работы 2021'!G12</f>
        <v>#DIV/0!</v>
      </c>
      <c r="V86" s="231" t="e">
        <f>'Работы 2021'!AB12/'Работы 2021'!G12</f>
        <v>#DIV/0!</v>
      </c>
      <c r="W86" s="231" t="e">
        <f>'Работы 2021'!AC12/'Работы 2021'!G12</f>
        <v>#DIV/0!</v>
      </c>
      <c r="X86" s="231" t="e">
        <f>'Работы 2021'!AD12/'Работы 2021'!G12</f>
        <v>#DIV/0!</v>
      </c>
      <c r="Y86" s="231" t="e">
        <f>'Работы 2021'!AF12/'Работы 2021'!G12</f>
        <v>#DIV/0!</v>
      </c>
      <c r="Z86" s="279" t="e">
        <f>'Работы 2021'!AG12/'Работы 2021'!G12</f>
        <v>#DIV/0!</v>
      </c>
      <c r="AA86" s="279" t="e">
        <f>'Работы 2021'!AI12/'Работы 2021'!G12</f>
        <v>#DIV/0!</v>
      </c>
      <c r="AB86" s="279" t="e">
        <f>'Работы 2021'!AJ12/'Работы 2021'!G12</f>
        <v>#DIV/0!</v>
      </c>
      <c r="AC86" s="279" t="e">
        <f>'Работы 2021'!AK12/'Работы 2021'!G12</f>
        <v>#DIV/0!</v>
      </c>
      <c r="AD86" s="231" t="e">
        <f>'Работы 2021'!AL12/'Работы 2021'!G12</f>
        <v>#DIV/0!</v>
      </c>
    </row>
    <row r="87" spans="1:30" s="240" customFormat="1" ht="99" customHeight="1" x14ac:dyDescent="0.25">
      <c r="A87" s="92"/>
      <c r="B87" s="236" t="s">
        <v>425</v>
      </c>
      <c r="C87" s="237" t="s">
        <v>240</v>
      </c>
      <c r="D87" s="238" t="s">
        <v>241</v>
      </c>
      <c r="E87" s="238"/>
      <c r="F87" s="237"/>
      <c r="G87" s="239" t="s">
        <v>267</v>
      </c>
      <c r="H87" s="239" t="s">
        <v>280</v>
      </c>
      <c r="I87" s="253" t="e">
        <f t="shared" si="4"/>
        <v>#DIV/0!</v>
      </c>
      <c r="J87" s="231" t="e">
        <f>'Работы 2021'!O13/'Работы 2021'!G13</f>
        <v>#DIV/0!</v>
      </c>
      <c r="K87" s="279" t="e">
        <f>'Работы 2021'!P13/'Работы 2021'!G13</f>
        <v>#DIV/0!</v>
      </c>
      <c r="L87" s="279" t="e">
        <f>'Работы 2021'!R13/'Работы 2021'!G13</f>
        <v>#DIV/0!</v>
      </c>
      <c r="M87" s="279" t="e">
        <f>'Работы 2021'!S13/'Работы 2021'!G13</f>
        <v>#DIV/0!</v>
      </c>
      <c r="N87" s="279" t="e">
        <f>'Работы 2021'!T13/'Работы 2021'!G13</f>
        <v>#DIV/0!</v>
      </c>
      <c r="O87" s="231" t="e">
        <f>'Работы 2021'!U13/'Работы 2021'!G13</f>
        <v>#DIV/0!</v>
      </c>
      <c r="P87" s="279" t="e">
        <f>'Работы 2021'!V13/'Работы 2021'!G13</f>
        <v>#DIV/0!</v>
      </c>
      <c r="Q87" s="231" t="e">
        <f>'Работы 2021'!W13/'Работы 2021'!G13</f>
        <v>#DIV/0!</v>
      </c>
      <c r="R87" s="231" t="e">
        <f>'Работы 2021'!X13/'Работы 2021'!G13</f>
        <v>#DIV/0!</v>
      </c>
      <c r="S87" s="231" t="e">
        <f>'Работы 2021'!Y13/'Работы 2021'!G13</f>
        <v>#DIV/0!</v>
      </c>
      <c r="T87" s="231" t="e">
        <f>'Работы 2021'!Z13/'Работы 2021'!G13</f>
        <v>#DIV/0!</v>
      </c>
      <c r="U87" s="231" t="e">
        <f>'Работы 2021'!AA13/'Работы 2021'!G13</f>
        <v>#DIV/0!</v>
      </c>
      <c r="V87" s="231" t="e">
        <f>'Работы 2021'!AB13/'Работы 2021'!G13</f>
        <v>#DIV/0!</v>
      </c>
      <c r="W87" s="231" t="e">
        <f>'Работы 2021'!AC13/'Работы 2021'!G13</f>
        <v>#DIV/0!</v>
      </c>
      <c r="X87" s="231" t="e">
        <f>'Работы 2021'!AD13/'Работы 2021'!G13</f>
        <v>#DIV/0!</v>
      </c>
      <c r="Y87" s="231" t="e">
        <f>'Работы 2021'!AF13/'Работы 2021'!G13</f>
        <v>#DIV/0!</v>
      </c>
      <c r="Z87" s="279" t="e">
        <f>'Работы 2021'!AG13/'Работы 2021'!G13</f>
        <v>#DIV/0!</v>
      </c>
      <c r="AA87" s="279" t="e">
        <f>'Работы 2021'!AI13/'Работы 2021'!G13</f>
        <v>#DIV/0!</v>
      </c>
      <c r="AB87" s="279" t="e">
        <f>'Работы 2021'!AJ13/'Работы 2021'!G13</f>
        <v>#DIV/0!</v>
      </c>
      <c r="AC87" s="279" t="e">
        <f>'Работы 2021'!AK13/'Работы 2021'!G13</f>
        <v>#DIV/0!</v>
      </c>
      <c r="AD87" s="231" t="e">
        <f>'Работы 2021'!AL13/'Работы 2021'!G13</f>
        <v>#DIV/0!</v>
      </c>
    </row>
    <row r="88" spans="1:30" s="240" customFormat="1" ht="99" customHeight="1" x14ac:dyDescent="0.25">
      <c r="A88" s="92"/>
      <c r="B88" s="236" t="s">
        <v>425</v>
      </c>
      <c r="C88" s="237" t="s">
        <v>240</v>
      </c>
      <c r="D88" s="238" t="s">
        <v>241</v>
      </c>
      <c r="E88" s="238"/>
      <c r="F88" s="237"/>
      <c r="G88" s="239" t="s">
        <v>281</v>
      </c>
      <c r="H88" s="239" t="s">
        <v>108</v>
      </c>
      <c r="I88" s="253" t="e">
        <f t="shared" si="4"/>
        <v>#DIV/0!</v>
      </c>
      <c r="J88" s="231" t="e">
        <f>'Работы 2021'!O14/'Работы 2021'!G14</f>
        <v>#DIV/0!</v>
      </c>
      <c r="K88" s="279" t="e">
        <f>'Работы 2021'!P14/'Работы 2021'!G14</f>
        <v>#DIV/0!</v>
      </c>
      <c r="L88" s="279" t="e">
        <f>'Работы 2021'!R14/'Работы 2021'!G14</f>
        <v>#DIV/0!</v>
      </c>
      <c r="M88" s="279" t="e">
        <f>'Работы 2021'!S14/'Работы 2021'!G14</f>
        <v>#DIV/0!</v>
      </c>
      <c r="N88" s="279" t="e">
        <f>'Работы 2021'!T14/'Работы 2021'!G14</f>
        <v>#DIV/0!</v>
      </c>
      <c r="O88" s="231" t="e">
        <f>'Работы 2021'!U14/'Работы 2021'!G14</f>
        <v>#DIV/0!</v>
      </c>
      <c r="P88" s="279" t="e">
        <f>'Работы 2021'!V14/'Работы 2021'!G14</f>
        <v>#DIV/0!</v>
      </c>
      <c r="Q88" s="231" t="e">
        <f>'Работы 2021'!W14/'Работы 2021'!G14</f>
        <v>#DIV/0!</v>
      </c>
      <c r="R88" s="231" t="e">
        <f>'Работы 2021'!X14/'Работы 2021'!G14</f>
        <v>#DIV/0!</v>
      </c>
      <c r="S88" s="231" t="e">
        <f>'Работы 2021'!Y14/'Работы 2021'!G14</f>
        <v>#DIV/0!</v>
      </c>
      <c r="T88" s="231" t="e">
        <f>'Работы 2021'!Z14/'Работы 2021'!G14</f>
        <v>#DIV/0!</v>
      </c>
      <c r="U88" s="231" t="e">
        <f>'Работы 2021'!AA14/'Работы 2021'!G14</f>
        <v>#DIV/0!</v>
      </c>
      <c r="V88" s="231" t="e">
        <f>'Работы 2021'!AB14/'Работы 2021'!G14</f>
        <v>#DIV/0!</v>
      </c>
      <c r="W88" s="231" t="e">
        <f>'Работы 2021'!AC14/'Работы 2021'!G14</f>
        <v>#DIV/0!</v>
      </c>
      <c r="X88" s="231" t="e">
        <f>'Работы 2021'!AD14/'Работы 2021'!G14</f>
        <v>#DIV/0!</v>
      </c>
      <c r="Y88" s="231" t="e">
        <f>'Работы 2021'!AF14/'Работы 2021'!G14</f>
        <v>#DIV/0!</v>
      </c>
      <c r="Z88" s="279" t="e">
        <f>'Работы 2021'!AG14/'Работы 2021'!G14</f>
        <v>#DIV/0!</v>
      </c>
      <c r="AA88" s="279" t="e">
        <f>'Работы 2021'!AI14/'Работы 2021'!G14</f>
        <v>#DIV/0!</v>
      </c>
      <c r="AB88" s="279" t="e">
        <f>'Работы 2021'!AJ14/'Работы 2021'!G14</f>
        <v>#DIV/0!</v>
      </c>
      <c r="AC88" s="279" t="e">
        <f>'Работы 2021'!AK14/'Работы 2021'!G14</f>
        <v>#DIV/0!</v>
      </c>
      <c r="AD88" s="231" t="e">
        <f>'Работы 2021'!AL14/'Работы 2021'!G14</f>
        <v>#DIV/0!</v>
      </c>
    </row>
    <row r="89" spans="1:30" s="240" customFormat="1" ht="67.5" customHeight="1" x14ac:dyDescent="0.25">
      <c r="A89" s="92"/>
      <c r="B89" s="236" t="s">
        <v>426</v>
      </c>
      <c r="C89" s="237" t="s">
        <v>182</v>
      </c>
      <c r="D89" s="238" t="s">
        <v>473</v>
      </c>
      <c r="E89" s="238"/>
      <c r="F89" s="238" t="s">
        <v>220</v>
      </c>
      <c r="G89" s="239" t="s">
        <v>267</v>
      </c>
      <c r="H89" s="239" t="s">
        <v>108</v>
      </c>
      <c r="I89" s="253" t="e">
        <f t="shared" si="4"/>
        <v>#DIV/0!</v>
      </c>
      <c r="J89" s="231" t="e">
        <f>'Работы 2021'!O15/'Работы 2021'!G15</f>
        <v>#DIV/0!</v>
      </c>
      <c r="K89" s="279" t="e">
        <f>'Работы 2021'!P15/'Работы 2021'!G15</f>
        <v>#DIV/0!</v>
      </c>
      <c r="L89" s="279" t="e">
        <f>'Работы 2021'!R15/'Работы 2021'!G15</f>
        <v>#DIV/0!</v>
      </c>
      <c r="M89" s="279" t="e">
        <f>'Работы 2021'!S15/'Работы 2021'!G15</f>
        <v>#DIV/0!</v>
      </c>
      <c r="N89" s="279" t="e">
        <f>'Работы 2021'!T15/'Работы 2021'!G15</f>
        <v>#DIV/0!</v>
      </c>
      <c r="O89" s="231" t="e">
        <f>'Работы 2021'!U15/'Работы 2021'!G15</f>
        <v>#DIV/0!</v>
      </c>
      <c r="P89" s="279" t="e">
        <f>'Работы 2021'!V15/'Работы 2021'!G15</f>
        <v>#DIV/0!</v>
      </c>
      <c r="Q89" s="231" t="e">
        <f>'Работы 2021'!W15/'Работы 2021'!G15</f>
        <v>#DIV/0!</v>
      </c>
      <c r="R89" s="231" t="e">
        <f>'Работы 2021'!X15/'Работы 2021'!G15</f>
        <v>#DIV/0!</v>
      </c>
      <c r="S89" s="231" t="e">
        <f>'Работы 2021'!Y15/'Работы 2021'!G15</f>
        <v>#DIV/0!</v>
      </c>
      <c r="T89" s="231" t="e">
        <f>'Работы 2021'!Z15/'Работы 2021'!G15</f>
        <v>#DIV/0!</v>
      </c>
      <c r="U89" s="231" t="e">
        <f>'Работы 2021'!AA15/'Работы 2021'!G15</f>
        <v>#DIV/0!</v>
      </c>
      <c r="V89" s="231" t="e">
        <f>'Работы 2021'!AB15/'Работы 2021'!G15</f>
        <v>#DIV/0!</v>
      </c>
      <c r="W89" s="231" t="e">
        <f>'Работы 2021'!AC15/'Работы 2021'!G15</f>
        <v>#DIV/0!</v>
      </c>
      <c r="X89" s="231" t="e">
        <f>'Работы 2021'!AD15/'Работы 2021'!G15</f>
        <v>#DIV/0!</v>
      </c>
      <c r="Y89" s="231" t="e">
        <f>'Работы 2021'!AF15/'Работы 2021'!G15</f>
        <v>#DIV/0!</v>
      </c>
      <c r="Z89" s="279" t="e">
        <f>'Работы 2021'!AG15/'Работы 2021'!G15</f>
        <v>#DIV/0!</v>
      </c>
      <c r="AA89" s="279" t="e">
        <f>'Работы 2021'!AI15/'Работы 2021'!G15</f>
        <v>#DIV/0!</v>
      </c>
      <c r="AB89" s="279" t="e">
        <f>'Работы 2021'!AJ15/'Работы 2021'!G15</f>
        <v>#DIV/0!</v>
      </c>
      <c r="AC89" s="279" t="e">
        <f>'Работы 2021'!AK15/'Работы 2021'!G15</f>
        <v>#DIV/0!</v>
      </c>
      <c r="AD89" s="231" t="e">
        <f>'Работы 2021'!AL15/'Работы 2021'!G15</f>
        <v>#DIV/0!</v>
      </c>
    </row>
    <row r="90" spans="1:30" s="240" customFormat="1" ht="65.25" customHeight="1" x14ac:dyDescent="0.25">
      <c r="A90" s="92"/>
      <c r="B90" s="235" t="s">
        <v>427</v>
      </c>
      <c r="C90" s="237" t="s">
        <v>159</v>
      </c>
      <c r="D90" s="238" t="s">
        <v>159</v>
      </c>
      <c r="E90" s="238"/>
      <c r="F90" s="238"/>
      <c r="G90" s="239" t="s">
        <v>269</v>
      </c>
      <c r="H90" s="239" t="s">
        <v>116</v>
      </c>
      <c r="I90" s="253" t="e">
        <f t="shared" si="4"/>
        <v>#DIV/0!</v>
      </c>
      <c r="J90" s="231" t="e">
        <f>'Работы 2021'!O16/'Работы 2021'!G16</f>
        <v>#DIV/0!</v>
      </c>
      <c r="K90" s="279" t="e">
        <f>'Работы 2021'!P16/'Работы 2021'!G16</f>
        <v>#DIV/0!</v>
      </c>
      <c r="L90" s="279" t="e">
        <f>'Работы 2021'!R16/'Работы 2021'!G16</f>
        <v>#DIV/0!</v>
      </c>
      <c r="M90" s="279" t="e">
        <f>'Работы 2021'!S16/'Работы 2021'!G16</f>
        <v>#DIV/0!</v>
      </c>
      <c r="N90" s="279" t="e">
        <f>'Работы 2021'!T16/'Работы 2021'!G16</f>
        <v>#DIV/0!</v>
      </c>
      <c r="O90" s="231" t="e">
        <f>'Работы 2021'!U16/'Работы 2021'!G16</f>
        <v>#DIV/0!</v>
      </c>
      <c r="P90" s="279" t="e">
        <f>'Работы 2021'!V16/'Работы 2021'!G16</f>
        <v>#DIV/0!</v>
      </c>
      <c r="Q90" s="231" t="e">
        <f>'Работы 2021'!W16/'Работы 2021'!G16</f>
        <v>#DIV/0!</v>
      </c>
      <c r="R90" s="231" t="e">
        <f>'Работы 2021'!X16/'Работы 2021'!G16</f>
        <v>#DIV/0!</v>
      </c>
      <c r="S90" s="231" t="e">
        <f>'Работы 2021'!Y16/'Работы 2021'!G16</f>
        <v>#DIV/0!</v>
      </c>
      <c r="T90" s="231" t="e">
        <f>'Работы 2021'!Z16/'Работы 2021'!G16</f>
        <v>#DIV/0!</v>
      </c>
      <c r="U90" s="231" t="e">
        <f>'Работы 2021'!AA16/'Работы 2021'!G16</f>
        <v>#DIV/0!</v>
      </c>
      <c r="V90" s="231" t="e">
        <f>'Работы 2021'!AB16/'Работы 2021'!G16</f>
        <v>#DIV/0!</v>
      </c>
      <c r="W90" s="231" t="e">
        <f>'Работы 2021'!AC16/'Работы 2021'!G16</f>
        <v>#DIV/0!</v>
      </c>
      <c r="X90" s="231" t="e">
        <f>'Работы 2021'!AD16/'Работы 2021'!G16</f>
        <v>#DIV/0!</v>
      </c>
      <c r="Y90" s="231" t="e">
        <f>'Работы 2021'!AF16/'Работы 2021'!G16</f>
        <v>#DIV/0!</v>
      </c>
      <c r="Z90" s="279" t="e">
        <f>'Работы 2021'!AG16/'Работы 2021'!G16</f>
        <v>#DIV/0!</v>
      </c>
      <c r="AA90" s="279" t="e">
        <f>'Работы 2021'!AI16/'Работы 2021'!G16</f>
        <v>#DIV/0!</v>
      </c>
      <c r="AB90" s="279" t="e">
        <f>'Работы 2021'!AJ16/'Работы 2021'!G16</f>
        <v>#DIV/0!</v>
      </c>
      <c r="AC90" s="279" t="e">
        <f>'Работы 2021'!AK16/'Работы 2021'!G16</f>
        <v>#DIV/0!</v>
      </c>
      <c r="AD90" s="231" t="e">
        <f>'Работы 2021'!AL16/'Работы 2021'!G16</f>
        <v>#DIV/0!</v>
      </c>
    </row>
    <row r="91" spans="1:30" s="240" customFormat="1" ht="63" x14ac:dyDescent="0.25">
      <c r="A91" s="92"/>
      <c r="B91" s="236" t="s">
        <v>428</v>
      </c>
      <c r="C91" s="237" t="s">
        <v>107</v>
      </c>
      <c r="D91" s="238" t="s">
        <v>175</v>
      </c>
      <c r="E91" s="238"/>
      <c r="F91" s="238" t="s">
        <v>220</v>
      </c>
      <c r="G91" s="239" t="s">
        <v>282</v>
      </c>
      <c r="H91" s="239" t="s">
        <v>108</v>
      </c>
      <c r="I91" s="253" t="e">
        <f t="shared" si="4"/>
        <v>#DIV/0!</v>
      </c>
      <c r="J91" s="231" t="e">
        <f>'Работы 2021'!O17/'Работы 2021'!G17</f>
        <v>#DIV/0!</v>
      </c>
      <c r="K91" s="279" t="e">
        <f>'Работы 2021'!P17/'Работы 2021'!G17</f>
        <v>#DIV/0!</v>
      </c>
      <c r="L91" s="279" t="e">
        <f>'Работы 2021'!R17/'Работы 2021'!G17</f>
        <v>#DIV/0!</v>
      </c>
      <c r="M91" s="279" t="e">
        <f>'Работы 2021'!S17/'Работы 2021'!G17</f>
        <v>#DIV/0!</v>
      </c>
      <c r="N91" s="279" t="e">
        <f>'Работы 2021'!T17/'Работы 2021'!G17</f>
        <v>#DIV/0!</v>
      </c>
      <c r="O91" s="231" t="e">
        <f>'Работы 2021'!U17/'Работы 2021'!G17</f>
        <v>#DIV/0!</v>
      </c>
      <c r="P91" s="279" t="e">
        <f>'Работы 2021'!V17/'Работы 2021'!G17</f>
        <v>#DIV/0!</v>
      </c>
      <c r="Q91" s="231" t="e">
        <f>'Работы 2021'!W17/'Работы 2021'!G17</f>
        <v>#DIV/0!</v>
      </c>
      <c r="R91" s="231" t="e">
        <f>'Работы 2021'!X17/'Работы 2021'!G17</f>
        <v>#DIV/0!</v>
      </c>
      <c r="S91" s="231" t="e">
        <f>'Работы 2021'!Y17/'Работы 2021'!G17</f>
        <v>#DIV/0!</v>
      </c>
      <c r="T91" s="231" t="e">
        <f>'Работы 2021'!Z17/'Работы 2021'!G17</f>
        <v>#DIV/0!</v>
      </c>
      <c r="U91" s="231" t="e">
        <f>'Работы 2021'!AA17/'Работы 2021'!G17</f>
        <v>#DIV/0!</v>
      </c>
      <c r="V91" s="231" t="e">
        <f>'Работы 2021'!AB17/'Работы 2021'!G17</f>
        <v>#DIV/0!</v>
      </c>
      <c r="W91" s="231" t="e">
        <f>'Работы 2021'!AC17/'Работы 2021'!G17</f>
        <v>#DIV/0!</v>
      </c>
      <c r="X91" s="231" t="e">
        <f>'Работы 2021'!AD17/'Работы 2021'!G17</f>
        <v>#DIV/0!</v>
      </c>
      <c r="Y91" s="231" t="e">
        <f>'Работы 2021'!AF17/'Работы 2021'!G17</f>
        <v>#DIV/0!</v>
      </c>
      <c r="Z91" s="279" t="e">
        <f>'Работы 2021'!AG17/'Работы 2021'!G17</f>
        <v>#DIV/0!</v>
      </c>
      <c r="AA91" s="279" t="e">
        <f>'Работы 2021'!AI17/'Работы 2021'!G17</f>
        <v>#DIV/0!</v>
      </c>
      <c r="AB91" s="279" t="e">
        <f>'Работы 2021'!AJ17/'Работы 2021'!G17</f>
        <v>#DIV/0!</v>
      </c>
      <c r="AC91" s="279" t="e">
        <f>'Работы 2021'!AK17/'Работы 2021'!G17</f>
        <v>#DIV/0!</v>
      </c>
      <c r="AD91" s="231" t="e">
        <f>'Работы 2021'!AL17/'Работы 2021'!G17</f>
        <v>#DIV/0!</v>
      </c>
    </row>
    <row r="92" spans="1:30" s="240" customFormat="1" ht="63" x14ac:dyDescent="0.25">
      <c r="A92" s="92"/>
      <c r="B92" s="236" t="s">
        <v>428</v>
      </c>
      <c r="C92" s="237" t="s">
        <v>107</v>
      </c>
      <c r="D92" s="238" t="s">
        <v>175</v>
      </c>
      <c r="E92" s="238"/>
      <c r="F92" s="238" t="s">
        <v>220</v>
      </c>
      <c r="G92" s="239" t="s">
        <v>283</v>
      </c>
      <c r="H92" s="239" t="s">
        <v>108</v>
      </c>
      <c r="I92" s="253" t="e">
        <f t="shared" si="4"/>
        <v>#DIV/0!</v>
      </c>
      <c r="J92" s="231" t="e">
        <f>'Работы 2021'!O18/'Работы 2021'!G18</f>
        <v>#DIV/0!</v>
      </c>
      <c r="K92" s="279" t="e">
        <f>'Работы 2021'!P18/'Работы 2021'!G18</f>
        <v>#DIV/0!</v>
      </c>
      <c r="L92" s="279" t="e">
        <f>'Работы 2021'!R18/'Работы 2021'!G18</f>
        <v>#DIV/0!</v>
      </c>
      <c r="M92" s="279" t="e">
        <f>'Работы 2021'!S18/'Работы 2021'!G18</f>
        <v>#DIV/0!</v>
      </c>
      <c r="N92" s="279" t="e">
        <f>'Работы 2021'!T18/'Работы 2021'!G18</f>
        <v>#DIV/0!</v>
      </c>
      <c r="O92" s="231" t="e">
        <f>'Работы 2021'!U18/'Работы 2021'!G18</f>
        <v>#DIV/0!</v>
      </c>
      <c r="P92" s="279" t="e">
        <f>'Работы 2021'!V18/'Работы 2021'!G18</f>
        <v>#DIV/0!</v>
      </c>
      <c r="Q92" s="231" t="e">
        <f>'Работы 2021'!W18/'Работы 2021'!G18</f>
        <v>#DIV/0!</v>
      </c>
      <c r="R92" s="231" t="e">
        <f>'Работы 2021'!X18/'Работы 2021'!G18</f>
        <v>#DIV/0!</v>
      </c>
      <c r="S92" s="231" t="e">
        <f>'Работы 2021'!Y18/'Работы 2021'!G18</f>
        <v>#DIV/0!</v>
      </c>
      <c r="T92" s="231" t="e">
        <f>'Работы 2021'!Z18/'Работы 2021'!G18</f>
        <v>#DIV/0!</v>
      </c>
      <c r="U92" s="231" t="e">
        <f>'Работы 2021'!AA18/'Работы 2021'!G18</f>
        <v>#DIV/0!</v>
      </c>
      <c r="V92" s="231" t="e">
        <f>'Работы 2021'!AB18/'Работы 2021'!G18</f>
        <v>#DIV/0!</v>
      </c>
      <c r="W92" s="231" t="e">
        <f>'Работы 2021'!AC18/'Работы 2021'!G18</f>
        <v>#DIV/0!</v>
      </c>
      <c r="X92" s="231" t="e">
        <f>'Работы 2021'!AD18/'Работы 2021'!G18</f>
        <v>#DIV/0!</v>
      </c>
      <c r="Y92" s="231" t="e">
        <f>'Работы 2021'!AF18/'Работы 2021'!G18</f>
        <v>#DIV/0!</v>
      </c>
      <c r="Z92" s="279" t="e">
        <f>'Работы 2021'!AG18/'Работы 2021'!G18</f>
        <v>#DIV/0!</v>
      </c>
      <c r="AA92" s="279" t="e">
        <f>'Работы 2021'!AI18/'Работы 2021'!G18</f>
        <v>#DIV/0!</v>
      </c>
      <c r="AB92" s="279" t="e">
        <f>'Работы 2021'!AJ18/'Работы 2021'!G18</f>
        <v>#DIV/0!</v>
      </c>
      <c r="AC92" s="279" t="e">
        <f>'Работы 2021'!AK18/'Работы 2021'!G18</f>
        <v>#DIV/0!</v>
      </c>
      <c r="AD92" s="231" t="e">
        <f>'Работы 2021'!AL18/'Работы 2021'!G18</f>
        <v>#DIV/0!</v>
      </c>
    </row>
    <row r="93" spans="1:30" s="240" customFormat="1" ht="63" x14ac:dyDescent="0.25">
      <c r="A93" s="92"/>
      <c r="B93" s="236" t="s">
        <v>428</v>
      </c>
      <c r="C93" s="237" t="s">
        <v>107</v>
      </c>
      <c r="D93" s="238" t="s">
        <v>175</v>
      </c>
      <c r="E93" s="238"/>
      <c r="F93" s="238" t="s">
        <v>220</v>
      </c>
      <c r="G93" s="239" t="s">
        <v>284</v>
      </c>
      <c r="H93" s="239" t="s">
        <v>108</v>
      </c>
      <c r="I93" s="253" t="e">
        <f t="shared" si="4"/>
        <v>#DIV/0!</v>
      </c>
      <c r="J93" s="231" t="e">
        <f>'Работы 2021'!O19/'Работы 2021'!G19</f>
        <v>#DIV/0!</v>
      </c>
      <c r="K93" s="279" t="e">
        <f>'Работы 2021'!P19/'Работы 2021'!G19</f>
        <v>#DIV/0!</v>
      </c>
      <c r="L93" s="279" t="e">
        <f>'Работы 2021'!R19/'Работы 2021'!G19</f>
        <v>#DIV/0!</v>
      </c>
      <c r="M93" s="279" t="e">
        <f>'Работы 2021'!S19/'Работы 2021'!G19</f>
        <v>#DIV/0!</v>
      </c>
      <c r="N93" s="279" t="e">
        <f>'Работы 2021'!T19/'Работы 2021'!G19</f>
        <v>#DIV/0!</v>
      </c>
      <c r="O93" s="231" t="e">
        <f>'Работы 2021'!U19/'Работы 2021'!G19</f>
        <v>#DIV/0!</v>
      </c>
      <c r="P93" s="279" t="e">
        <f>'Работы 2021'!V19/'Работы 2021'!G19</f>
        <v>#DIV/0!</v>
      </c>
      <c r="Q93" s="231" t="e">
        <f>'Работы 2021'!W19/'Работы 2021'!G19</f>
        <v>#DIV/0!</v>
      </c>
      <c r="R93" s="231" t="e">
        <f>'Работы 2021'!X19/'Работы 2021'!G19</f>
        <v>#DIV/0!</v>
      </c>
      <c r="S93" s="231" t="e">
        <f>'Работы 2021'!Y19/'Работы 2021'!G19</f>
        <v>#DIV/0!</v>
      </c>
      <c r="T93" s="231" t="e">
        <f>'Работы 2021'!Z19/'Работы 2021'!G19</f>
        <v>#DIV/0!</v>
      </c>
      <c r="U93" s="231" t="e">
        <f>'Работы 2021'!AA19/'Работы 2021'!G19</f>
        <v>#DIV/0!</v>
      </c>
      <c r="V93" s="231" t="e">
        <f>'Работы 2021'!AB19/'Работы 2021'!G19</f>
        <v>#DIV/0!</v>
      </c>
      <c r="W93" s="231" t="e">
        <f>'Работы 2021'!AC19/'Работы 2021'!G19</f>
        <v>#DIV/0!</v>
      </c>
      <c r="X93" s="231" t="e">
        <f>'Работы 2021'!AD19/'Работы 2021'!G19</f>
        <v>#DIV/0!</v>
      </c>
      <c r="Y93" s="231" t="e">
        <f>'Работы 2021'!AF19/'Работы 2021'!G19</f>
        <v>#DIV/0!</v>
      </c>
      <c r="Z93" s="279" t="e">
        <f>'Работы 2021'!AG19/'Работы 2021'!G19</f>
        <v>#DIV/0!</v>
      </c>
      <c r="AA93" s="279" t="e">
        <f>'Работы 2021'!AI19/'Работы 2021'!G19</f>
        <v>#DIV/0!</v>
      </c>
      <c r="AB93" s="279" t="e">
        <f>'Работы 2021'!AJ19/'Работы 2021'!G19</f>
        <v>#DIV/0!</v>
      </c>
      <c r="AC93" s="279" t="e">
        <f>'Работы 2021'!AK19/'Работы 2021'!G19</f>
        <v>#DIV/0!</v>
      </c>
      <c r="AD93" s="231" t="e">
        <f>'Работы 2021'!AL19/'Работы 2021'!G19</f>
        <v>#DIV/0!</v>
      </c>
    </row>
    <row r="94" spans="1:30" s="240" customFormat="1" ht="81" customHeight="1" x14ac:dyDescent="0.25">
      <c r="A94" s="92"/>
      <c r="B94" s="236" t="s">
        <v>429</v>
      </c>
      <c r="C94" s="237" t="s">
        <v>107</v>
      </c>
      <c r="D94" s="238" t="s">
        <v>170</v>
      </c>
      <c r="E94" s="238"/>
      <c r="F94" s="238" t="s">
        <v>220</v>
      </c>
      <c r="G94" s="239" t="s">
        <v>270</v>
      </c>
      <c r="H94" s="239" t="s">
        <v>108</v>
      </c>
      <c r="I94" s="253" t="e">
        <f t="shared" si="4"/>
        <v>#DIV/0!</v>
      </c>
      <c r="J94" s="231" t="e">
        <f>'Работы 2021'!O20/'Работы 2021'!G20</f>
        <v>#DIV/0!</v>
      </c>
      <c r="K94" s="279" t="e">
        <f>'Работы 2021'!P20/'Работы 2021'!G20</f>
        <v>#DIV/0!</v>
      </c>
      <c r="L94" s="279" t="e">
        <f>'Работы 2021'!R20/'Работы 2021'!G20</f>
        <v>#DIV/0!</v>
      </c>
      <c r="M94" s="279" t="e">
        <f>'Работы 2021'!S20/'Работы 2021'!G20</f>
        <v>#DIV/0!</v>
      </c>
      <c r="N94" s="279" t="e">
        <f>'Работы 2021'!T20/'Работы 2021'!G20</f>
        <v>#DIV/0!</v>
      </c>
      <c r="O94" s="231" t="e">
        <f>'Работы 2021'!U20/'Работы 2021'!G20</f>
        <v>#DIV/0!</v>
      </c>
      <c r="P94" s="279" t="e">
        <f>'Работы 2021'!V20/'Работы 2021'!G20</f>
        <v>#DIV/0!</v>
      </c>
      <c r="Q94" s="231" t="e">
        <f>'Работы 2021'!W20/'Работы 2021'!G20</f>
        <v>#DIV/0!</v>
      </c>
      <c r="R94" s="231" t="e">
        <f>'Работы 2021'!X20/'Работы 2021'!G20</f>
        <v>#DIV/0!</v>
      </c>
      <c r="S94" s="231" t="e">
        <f>'Работы 2021'!Y20/'Работы 2021'!G20</f>
        <v>#DIV/0!</v>
      </c>
      <c r="T94" s="231" t="e">
        <f>'Работы 2021'!Z20/'Работы 2021'!G20</f>
        <v>#DIV/0!</v>
      </c>
      <c r="U94" s="231" t="e">
        <f>'Работы 2021'!AA20/'Работы 2021'!G20</f>
        <v>#DIV/0!</v>
      </c>
      <c r="V94" s="231" t="e">
        <f>'Работы 2021'!AB20/'Работы 2021'!G20</f>
        <v>#DIV/0!</v>
      </c>
      <c r="W94" s="231" t="e">
        <f>'Работы 2021'!AC20/'Работы 2021'!G20</f>
        <v>#DIV/0!</v>
      </c>
      <c r="X94" s="231" t="e">
        <f>'Работы 2021'!AD20/'Работы 2021'!G20</f>
        <v>#DIV/0!</v>
      </c>
      <c r="Y94" s="231" t="e">
        <f>'Работы 2021'!AF20/'Работы 2021'!G20</f>
        <v>#DIV/0!</v>
      </c>
      <c r="Z94" s="279" t="e">
        <f>'Работы 2021'!AG20/'Работы 2021'!G20</f>
        <v>#DIV/0!</v>
      </c>
      <c r="AA94" s="279" t="e">
        <f>'Работы 2021'!AI20/'Работы 2021'!G20</f>
        <v>#DIV/0!</v>
      </c>
      <c r="AB94" s="279" t="e">
        <f>'Работы 2021'!AJ20/'Работы 2021'!G20</f>
        <v>#DIV/0!</v>
      </c>
      <c r="AC94" s="279" t="e">
        <f>'Работы 2021'!AK20/'Работы 2021'!G20</f>
        <v>#DIV/0!</v>
      </c>
      <c r="AD94" s="231" t="e">
        <f>'Работы 2021'!AL20/'Работы 2021'!G20</f>
        <v>#DIV/0!</v>
      </c>
    </row>
    <row r="95" spans="1:30" s="240" customFormat="1" ht="81" customHeight="1" x14ac:dyDescent="0.25">
      <c r="A95" s="92"/>
      <c r="B95" s="236" t="s">
        <v>429</v>
      </c>
      <c r="C95" s="237" t="s">
        <v>107</v>
      </c>
      <c r="D95" s="238" t="s">
        <v>170</v>
      </c>
      <c r="E95" s="238"/>
      <c r="F95" s="238" t="s">
        <v>220</v>
      </c>
      <c r="G95" s="239" t="s">
        <v>285</v>
      </c>
      <c r="H95" s="239" t="s">
        <v>108</v>
      </c>
      <c r="I95" s="253" t="e">
        <f t="shared" si="4"/>
        <v>#DIV/0!</v>
      </c>
      <c r="J95" s="231" t="e">
        <f>'Работы 2021'!O21/'Работы 2021'!G21</f>
        <v>#DIV/0!</v>
      </c>
      <c r="K95" s="279" t="e">
        <f>'Работы 2021'!P21/'Работы 2021'!G21</f>
        <v>#DIV/0!</v>
      </c>
      <c r="L95" s="279" t="e">
        <f>'Работы 2021'!R21/'Работы 2021'!G21</f>
        <v>#DIV/0!</v>
      </c>
      <c r="M95" s="279" t="e">
        <f>'Работы 2021'!S21/'Работы 2021'!G21</f>
        <v>#DIV/0!</v>
      </c>
      <c r="N95" s="279" t="e">
        <f>'Работы 2021'!T21/'Работы 2021'!G21</f>
        <v>#DIV/0!</v>
      </c>
      <c r="O95" s="231" t="e">
        <f>'Работы 2021'!U21/'Работы 2021'!G21</f>
        <v>#DIV/0!</v>
      </c>
      <c r="P95" s="279" t="e">
        <f>'Работы 2021'!V21/'Работы 2021'!G21</f>
        <v>#DIV/0!</v>
      </c>
      <c r="Q95" s="231" t="e">
        <f>'Работы 2021'!W21/'Работы 2021'!G21</f>
        <v>#DIV/0!</v>
      </c>
      <c r="R95" s="231" t="e">
        <f>'Работы 2021'!X21/'Работы 2021'!G21</f>
        <v>#DIV/0!</v>
      </c>
      <c r="S95" s="231" t="e">
        <f>'Работы 2021'!Y21/'Работы 2021'!G21</f>
        <v>#DIV/0!</v>
      </c>
      <c r="T95" s="231" t="e">
        <f>'Работы 2021'!Z21/'Работы 2021'!G21</f>
        <v>#DIV/0!</v>
      </c>
      <c r="U95" s="231" t="e">
        <f>'Работы 2021'!AA21/'Работы 2021'!G21</f>
        <v>#DIV/0!</v>
      </c>
      <c r="V95" s="231" t="e">
        <f>'Работы 2021'!AB21/'Работы 2021'!G21</f>
        <v>#DIV/0!</v>
      </c>
      <c r="W95" s="231" t="e">
        <f>'Работы 2021'!AC21/'Работы 2021'!G21</f>
        <v>#DIV/0!</v>
      </c>
      <c r="X95" s="231" t="e">
        <f>'Работы 2021'!AD21/'Работы 2021'!G21</f>
        <v>#DIV/0!</v>
      </c>
      <c r="Y95" s="231" t="e">
        <f>'Работы 2021'!AF21/'Работы 2021'!G21</f>
        <v>#DIV/0!</v>
      </c>
      <c r="Z95" s="279" t="e">
        <f>'Работы 2021'!AG21/'Работы 2021'!G21</f>
        <v>#DIV/0!</v>
      </c>
      <c r="AA95" s="279" t="e">
        <f>'Работы 2021'!AI21/'Работы 2021'!G21</f>
        <v>#DIV/0!</v>
      </c>
      <c r="AB95" s="279" t="e">
        <f>'Работы 2021'!AJ21/'Работы 2021'!G21</f>
        <v>#DIV/0!</v>
      </c>
      <c r="AC95" s="279" t="e">
        <f>'Работы 2021'!AK21/'Работы 2021'!G21</f>
        <v>#DIV/0!</v>
      </c>
      <c r="AD95" s="231" t="e">
        <f>'Работы 2021'!AL21/'Работы 2021'!G21</f>
        <v>#DIV/0!</v>
      </c>
    </row>
    <row r="96" spans="1:30" s="240" customFormat="1" ht="81" customHeight="1" x14ac:dyDescent="0.25">
      <c r="A96" s="92"/>
      <c r="B96" s="236" t="s">
        <v>429</v>
      </c>
      <c r="C96" s="237" t="s">
        <v>107</v>
      </c>
      <c r="D96" s="238" t="s">
        <v>170</v>
      </c>
      <c r="E96" s="238"/>
      <c r="F96" s="238" t="s">
        <v>220</v>
      </c>
      <c r="G96" s="239" t="s">
        <v>286</v>
      </c>
      <c r="H96" s="239" t="s">
        <v>108</v>
      </c>
      <c r="I96" s="253" t="e">
        <f t="shared" si="4"/>
        <v>#DIV/0!</v>
      </c>
      <c r="J96" s="231" t="e">
        <f>'Работы 2021'!O22/'Работы 2021'!G22</f>
        <v>#DIV/0!</v>
      </c>
      <c r="K96" s="279" t="e">
        <f>'Работы 2021'!P22/'Работы 2021'!G22</f>
        <v>#DIV/0!</v>
      </c>
      <c r="L96" s="279" t="e">
        <f>'Работы 2021'!R22/'Работы 2021'!G22</f>
        <v>#DIV/0!</v>
      </c>
      <c r="M96" s="279" t="e">
        <f>'Работы 2021'!S22/'Работы 2021'!G22</f>
        <v>#DIV/0!</v>
      </c>
      <c r="N96" s="279" t="e">
        <f>'Работы 2021'!T22/'Работы 2021'!G22</f>
        <v>#DIV/0!</v>
      </c>
      <c r="O96" s="231" t="e">
        <f>'Работы 2021'!U22/'Работы 2021'!G22</f>
        <v>#DIV/0!</v>
      </c>
      <c r="P96" s="279" t="e">
        <f>'Работы 2021'!V22/'Работы 2021'!G22</f>
        <v>#DIV/0!</v>
      </c>
      <c r="Q96" s="231" t="e">
        <f>'Работы 2021'!W22/'Работы 2021'!G22</f>
        <v>#DIV/0!</v>
      </c>
      <c r="R96" s="231" t="e">
        <f>'Работы 2021'!X22/'Работы 2021'!G22</f>
        <v>#DIV/0!</v>
      </c>
      <c r="S96" s="231" t="e">
        <f>'Работы 2021'!Y22/'Работы 2021'!G22</f>
        <v>#DIV/0!</v>
      </c>
      <c r="T96" s="231" t="e">
        <f>'Работы 2021'!Z22/'Работы 2021'!G22</f>
        <v>#DIV/0!</v>
      </c>
      <c r="U96" s="231" t="e">
        <f>'Работы 2021'!AA22/'Работы 2021'!G22</f>
        <v>#DIV/0!</v>
      </c>
      <c r="V96" s="231" t="e">
        <f>'Работы 2021'!AB22/'Работы 2021'!G22</f>
        <v>#DIV/0!</v>
      </c>
      <c r="W96" s="231" t="e">
        <f>'Работы 2021'!AC22/'Работы 2021'!G22</f>
        <v>#DIV/0!</v>
      </c>
      <c r="X96" s="231" t="e">
        <f>'Работы 2021'!AD22/'Работы 2021'!G22</f>
        <v>#DIV/0!</v>
      </c>
      <c r="Y96" s="231" t="e">
        <f>'Работы 2021'!AF22/'Работы 2021'!G22</f>
        <v>#DIV/0!</v>
      </c>
      <c r="Z96" s="279" t="e">
        <f>'Работы 2021'!AG22/'Работы 2021'!G22</f>
        <v>#DIV/0!</v>
      </c>
      <c r="AA96" s="279" t="e">
        <f>'Работы 2021'!AI22/'Работы 2021'!G22</f>
        <v>#DIV/0!</v>
      </c>
      <c r="AB96" s="279" t="e">
        <f>'Работы 2021'!AJ22/'Работы 2021'!G22</f>
        <v>#DIV/0!</v>
      </c>
      <c r="AC96" s="279" t="e">
        <f>'Работы 2021'!AK22/'Работы 2021'!G22</f>
        <v>#DIV/0!</v>
      </c>
      <c r="AD96" s="231" t="e">
        <f>'Работы 2021'!AL22/'Работы 2021'!G22</f>
        <v>#DIV/0!</v>
      </c>
    </row>
    <row r="97" spans="1:30" s="240" customFormat="1" ht="192" customHeight="1" x14ac:dyDescent="0.25">
      <c r="A97" s="92"/>
      <c r="B97" s="241" t="s">
        <v>430</v>
      </c>
      <c r="C97" s="237" t="s">
        <v>173</v>
      </c>
      <c r="D97" s="238" t="s">
        <v>174</v>
      </c>
      <c r="E97" s="238"/>
      <c r="F97" s="238"/>
      <c r="G97" s="239" t="s">
        <v>287</v>
      </c>
      <c r="H97" s="239" t="s">
        <v>108</v>
      </c>
      <c r="I97" s="253" t="e">
        <f t="shared" si="4"/>
        <v>#DIV/0!</v>
      </c>
      <c r="J97" s="231" t="e">
        <f>'Работы 2021'!O23/'Работы 2021'!G23</f>
        <v>#DIV/0!</v>
      </c>
      <c r="K97" s="279" t="e">
        <f>'Работы 2021'!P23/'Работы 2021'!G23</f>
        <v>#DIV/0!</v>
      </c>
      <c r="L97" s="279" t="e">
        <f>'Работы 2021'!R23/'Работы 2021'!G23</f>
        <v>#DIV/0!</v>
      </c>
      <c r="M97" s="279" t="e">
        <f>'Работы 2021'!S23/'Работы 2021'!G23</f>
        <v>#DIV/0!</v>
      </c>
      <c r="N97" s="279" t="e">
        <f>'Работы 2021'!T23/'Работы 2021'!G23</f>
        <v>#DIV/0!</v>
      </c>
      <c r="O97" s="231" t="e">
        <f>'Работы 2021'!U23/'Работы 2021'!G23</f>
        <v>#DIV/0!</v>
      </c>
      <c r="P97" s="279" t="e">
        <f>'Работы 2021'!V23/'Работы 2021'!G23</f>
        <v>#DIV/0!</v>
      </c>
      <c r="Q97" s="231" t="e">
        <f>'Работы 2021'!W23/'Работы 2021'!G23</f>
        <v>#DIV/0!</v>
      </c>
      <c r="R97" s="231" t="e">
        <f>'Работы 2021'!X23/'Работы 2021'!G23</f>
        <v>#DIV/0!</v>
      </c>
      <c r="S97" s="231" t="e">
        <f>'Работы 2021'!Y23/'Работы 2021'!G23</f>
        <v>#DIV/0!</v>
      </c>
      <c r="T97" s="231" t="e">
        <f>'Работы 2021'!Z23/'Работы 2021'!G23</f>
        <v>#DIV/0!</v>
      </c>
      <c r="U97" s="231" t="e">
        <f>'Работы 2021'!AA23/'Работы 2021'!G23</f>
        <v>#DIV/0!</v>
      </c>
      <c r="V97" s="231" t="e">
        <f>'Работы 2021'!AB23/'Работы 2021'!G23</f>
        <v>#DIV/0!</v>
      </c>
      <c r="W97" s="231" t="e">
        <f>'Работы 2021'!AC23/'Работы 2021'!G23</f>
        <v>#DIV/0!</v>
      </c>
      <c r="X97" s="231" t="e">
        <f>'Работы 2021'!AD23/'Работы 2021'!G23</f>
        <v>#DIV/0!</v>
      </c>
      <c r="Y97" s="231" t="e">
        <f>'Работы 2021'!AF23/'Работы 2021'!G23</f>
        <v>#DIV/0!</v>
      </c>
      <c r="Z97" s="279" t="e">
        <f>'Работы 2021'!AG23/'Работы 2021'!G23</f>
        <v>#DIV/0!</v>
      </c>
      <c r="AA97" s="279" t="e">
        <f>'Работы 2021'!AI23/'Работы 2021'!G23</f>
        <v>#DIV/0!</v>
      </c>
      <c r="AB97" s="279" t="e">
        <f>'Работы 2021'!AJ23/'Работы 2021'!G23</f>
        <v>#DIV/0!</v>
      </c>
      <c r="AC97" s="279" t="e">
        <f>'Работы 2021'!AK23/'Работы 2021'!G23</f>
        <v>#DIV/0!</v>
      </c>
      <c r="AD97" s="231" t="e">
        <f>'Работы 2021'!AL23/'Работы 2021'!G23</f>
        <v>#DIV/0!</v>
      </c>
    </row>
    <row r="98" spans="1:30" s="240" customFormat="1" ht="398.25" customHeight="1" x14ac:dyDescent="0.25">
      <c r="A98" s="92"/>
      <c r="B98" s="241" t="s">
        <v>431</v>
      </c>
      <c r="C98" s="237" t="s">
        <v>200</v>
      </c>
      <c r="D98" s="238" t="s">
        <v>201</v>
      </c>
      <c r="E98" s="238"/>
      <c r="F98" s="238"/>
      <c r="G98" s="239" t="s">
        <v>271</v>
      </c>
      <c r="H98" s="239" t="s">
        <v>108</v>
      </c>
      <c r="I98" s="253" t="e">
        <f t="shared" si="4"/>
        <v>#DIV/0!</v>
      </c>
      <c r="J98" s="231" t="e">
        <f>'Работы 2021'!O24/'Работы 2021'!G24</f>
        <v>#DIV/0!</v>
      </c>
      <c r="K98" s="279" t="e">
        <f>'Работы 2021'!P24/'Работы 2021'!G24</f>
        <v>#DIV/0!</v>
      </c>
      <c r="L98" s="279" t="e">
        <f>'Работы 2021'!R24/'Работы 2021'!G24</f>
        <v>#DIV/0!</v>
      </c>
      <c r="M98" s="279" t="e">
        <f>'Работы 2021'!S24/'Работы 2021'!G24</f>
        <v>#DIV/0!</v>
      </c>
      <c r="N98" s="279" t="e">
        <f>'Работы 2021'!T24/'Работы 2021'!G24</f>
        <v>#DIV/0!</v>
      </c>
      <c r="O98" s="231" t="e">
        <f>'Работы 2021'!U24/'Работы 2021'!G24</f>
        <v>#DIV/0!</v>
      </c>
      <c r="P98" s="279" t="e">
        <f>'Работы 2021'!V24/'Работы 2021'!G24</f>
        <v>#DIV/0!</v>
      </c>
      <c r="Q98" s="231" t="e">
        <f>'Работы 2021'!W24/'Работы 2021'!G24</f>
        <v>#DIV/0!</v>
      </c>
      <c r="R98" s="231" t="e">
        <f>'Работы 2021'!X24/'Работы 2021'!G24</f>
        <v>#DIV/0!</v>
      </c>
      <c r="S98" s="231" t="e">
        <f>'Работы 2021'!Y24/'Работы 2021'!G24</f>
        <v>#DIV/0!</v>
      </c>
      <c r="T98" s="231" t="e">
        <f>'Работы 2021'!Z24/'Работы 2021'!G24</f>
        <v>#DIV/0!</v>
      </c>
      <c r="U98" s="231" t="e">
        <f>'Работы 2021'!AA24/'Работы 2021'!G24</f>
        <v>#DIV/0!</v>
      </c>
      <c r="V98" s="231" t="e">
        <f>'Работы 2021'!AB24/'Работы 2021'!G24</f>
        <v>#DIV/0!</v>
      </c>
      <c r="W98" s="231" t="e">
        <f>'Работы 2021'!AC24/'Работы 2021'!G24</f>
        <v>#DIV/0!</v>
      </c>
      <c r="X98" s="231" t="e">
        <f>'Работы 2021'!AD24/'Работы 2021'!G24</f>
        <v>#DIV/0!</v>
      </c>
      <c r="Y98" s="231" t="e">
        <f>'Работы 2021'!AF24/'Работы 2021'!G24</f>
        <v>#DIV/0!</v>
      </c>
      <c r="Z98" s="279" t="e">
        <f>'Работы 2021'!AG24/'Работы 2021'!G24</f>
        <v>#DIV/0!</v>
      </c>
      <c r="AA98" s="279" t="e">
        <f>'Работы 2021'!AI24/'Работы 2021'!G24</f>
        <v>#DIV/0!</v>
      </c>
      <c r="AB98" s="279" t="e">
        <f>'Работы 2021'!AJ24/'Работы 2021'!G24</f>
        <v>#DIV/0!</v>
      </c>
      <c r="AC98" s="279" t="e">
        <f>'Работы 2021'!AK24/'Работы 2021'!G24</f>
        <v>#DIV/0!</v>
      </c>
      <c r="AD98" s="231" t="e">
        <f>'Работы 2021'!AL24/'Работы 2021'!G24</f>
        <v>#DIV/0!</v>
      </c>
    </row>
    <row r="99" spans="1:30" s="240" customFormat="1" ht="35.25" customHeight="1" x14ac:dyDescent="0.25">
      <c r="A99" s="92"/>
      <c r="B99" s="241" t="s">
        <v>733</v>
      </c>
      <c r="C99" s="237" t="s">
        <v>172</v>
      </c>
      <c r="D99" s="238" t="s">
        <v>749</v>
      </c>
      <c r="E99" s="238"/>
      <c r="F99" s="237" t="s">
        <v>227</v>
      </c>
      <c r="G99" s="239" t="s">
        <v>748</v>
      </c>
      <c r="H99" s="239" t="s">
        <v>108</v>
      </c>
      <c r="I99" s="253" t="e">
        <f t="shared" si="4"/>
        <v>#DIV/0!</v>
      </c>
      <c r="J99" s="231" t="e">
        <f>'Работы 2021'!O25/'Работы 2021'!G25</f>
        <v>#DIV/0!</v>
      </c>
      <c r="K99" s="279" t="e">
        <f>'Работы 2021'!P25/'Работы 2021'!G25</f>
        <v>#DIV/0!</v>
      </c>
      <c r="L99" s="279" t="e">
        <f>'Работы 2021'!R25/'Работы 2021'!G25</f>
        <v>#DIV/0!</v>
      </c>
      <c r="M99" s="279" t="e">
        <f>'Работы 2021'!S25/'Работы 2021'!G25</f>
        <v>#DIV/0!</v>
      </c>
      <c r="N99" s="279" t="e">
        <f>'Работы 2021'!T25/'Работы 2021'!G25</f>
        <v>#DIV/0!</v>
      </c>
      <c r="O99" s="231" t="e">
        <f>'Работы 2021'!U25/'Работы 2021'!G25</f>
        <v>#DIV/0!</v>
      </c>
      <c r="P99" s="279" t="e">
        <f>'Работы 2021'!V25/'Работы 2021'!G25</f>
        <v>#DIV/0!</v>
      </c>
      <c r="Q99" s="231" t="e">
        <f>'Работы 2021'!W25/'Работы 2021'!G25</f>
        <v>#DIV/0!</v>
      </c>
      <c r="R99" s="231" t="e">
        <f>'Работы 2021'!X25/'Работы 2021'!G25</f>
        <v>#DIV/0!</v>
      </c>
      <c r="S99" s="231" t="e">
        <f>'Работы 2021'!Y25/'Работы 2021'!G25</f>
        <v>#DIV/0!</v>
      </c>
      <c r="T99" s="231" t="e">
        <f>'Работы 2021'!Z25/'Работы 2021'!G25</f>
        <v>#DIV/0!</v>
      </c>
      <c r="U99" s="231" t="e">
        <f>'Работы 2021'!AA25/'Работы 2021'!G25</f>
        <v>#DIV/0!</v>
      </c>
      <c r="V99" s="231" t="e">
        <f>'Работы 2021'!AB25/'Работы 2021'!G25</f>
        <v>#DIV/0!</v>
      </c>
      <c r="W99" s="231" t="e">
        <f>'Работы 2021'!AC25/'Работы 2021'!G25</f>
        <v>#DIV/0!</v>
      </c>
      <c r="X99" s="231" t="e">
        <f>'Работы 2021'!AD25/'Работы 2021'!G25</f>
        <v>#DIV/0!</v>
      </c>
      <c r="Y99" s="231" t="e">
        <f>'Работы 2021'!AF25/'Работы 2021'!G25</f>
        <v>#DIV/0!</v>
      </c>
      <c r="Z99" s="279" t="e">
        <f>'Работы 2021'!AG25/'Работы 2021'!G25</f>
        <v>#DIV/0!</v>
      </c>
      <c r="AA99" s="279" t="e">
        <f>'Работы 2021'!AI25/'Работы 2021'!G25</f>
        <v>#DIV/0!</v>
      </c>
      <c r="AB99" s="279" t="e">
        <f>'Работы 2021'!AJ25/'Работы 2021'!G25</f>
        <v>#DIV/0!</v>
      </c>
      <c r="AC99" s="279" t="e">
        <f>'Работы 2021'!AK25/'Работы 2021'!G25</f>
        <v>#DIV/0!</v>
      </c>
      <c r="AD99" s="231" t="e">
        <f>'Работы 2021'!AL25/'Работы 2021'!G25</f>
        <v>#DIV/0!</v>
      </c>
    </row>
    <row r="100" spans="1:30" s="240" customFormat="1" ht="68.25" customHeight="1" x14ac:dyDescent="0.25">
      <c r="A100" s="92"/>
      <c r="B100" s="236" t="s">
        <v>432</v>
      </c>
      <c r="C100" s="237" t="s">
        <v>156</v>
      </c>
      <c r="D100" s="238" t="s">
        <v>163</v>
      </c>
      <c r="E100" s="238" t="s">
        <v>223</v>
      </c>
      <c r="F100" s="242"/>
      <c r="G100" s="239" t="s">
        <v>288</v>
      </c>
      <c r="H100" s="239" t="s">
        <v>209</v>
      </c>
      <c r="I100" s="253" t="e">
        <f t="shared" si="4"/>
        <v>#DIV/0!</v>
      </c>
      <c r="J100" s="231" t="e">
        <f>'Работы 2021'!O26/'Работы 2021'!G26</f>
        <v>#DIV/0!</v>
      </c>
      <c r="K100" s="279" t="e">
        <f>'Работы 2021'!P26/'Работы 2021'!G26</f>
        <v>#DIV/0!</v>
      </c>
      <c r="L100" s="279" t="e">
        <f>'Работы 2021'!R26/'Работы 2021'!G26</f>
        <v>#DIV/0!</v>
      </c>
      <c r="M100" s="279" t="e">
        <f>'Работы 2021'!S26/'Работы 2021'!G26</f>
        <v>#DIV/0!</v>
      </c>
      <c r="N100" s="279" t="e">
        <f>'Работы 2021'!T26/'Работы 2021'!G26</f>
        <v>#DIV/0!</v>
      </c>
      <c r="O100" s="231" t="e">
        <f>'Работы 2021'!U26/'Работы 2021'!G26</f>
        <v>#DIV/0!</v>
      </c>
      <c r="P100" s="279" t="e">
        <f>'Работы 2021'!V26/'Работы 2021'!G26</f>
        <v>#DIV/0!</v>
      </c>
      <c r="Q100" s="231" t="e">
        <f>'Работы 2021'!W26/'Работы 2021'!G26</f>
        <v>#DIV/0!</v>
      </c>
      <c r="R100" s="231" t="e">
        <f>'Работы 2021'!X26/'Работы 2021'!G26</f>
        <v>#DIV/0!</v>
      </c>
      <c r="S100" s="231" t="e">
        <f>'Работы 2021'!Y26/'Работы 2021'!G26</f>
        <v>#DIV/0!</v>
      </c>
      <c r="T100" s="231" t="e">
        <f>'Работы 2021'!Z26/'Работы 2021'!G26</f>
        <v>#DIV/0!</v>
      </c>
      <c r="U100" s="231" t="e">
        <f>'Работы 2021'!AA26/'Работы 2021'!G26</f>
        <v>#DIV/0!</v>
      </c>
      <c r="V100" s="231" t="e">
        <f>'Работы 2021'!AB26/'Работы 2021'!G26</f>
        <v>#DIV/0!</v>
      </c>
      <c r="W100" s="231" t="e">
        <f>'Работы 2021'!AC26/'Работы 2021'!G26</f>
        <v>#DIV/0!</v>
      </c>
      <c r="X100" s="231" t="e">
        <f>'Работы 2021'!AD26/'Работы 2021'!G26</f>
        <v>#DIV/0!</v>
      </c>
      <c r="Y100" s="231" t="e">
        <f>'Работы 2021'!AF26/'Работы 2021'!G26</f>
        <v>#DIV/0!</v>
      </c>
      <c r="Z100" s="279" t="e">
        <f>'Работы 2021'!AG26/'Работы 2021'!G26</f>
        <v>#DIV/0!</v>
      </c>
      <c r="AA100" s="279" t="e">
        <f>'Работы 2021'!AI26/'Работы 2021'!G26</f>
        <v>#DIV/0!</v>
      </c>
      <c r="AB100" s="279" t="e">
        <f>'Работы 2021'!AJ26/'Работы 2021'!G26</f>
        <v>#DIV/0!</v>
      </c>
      <c r="AC100" s="279" t="e">
        <f>'Работы 2021'!AK26/'Работы 2021'!G26</f>
        <v>#DIV/0!</v>
      </c>
      <c r="AD100" s="231" t="e">
        <f>'Работы 2021'!AL26/'Работы 2021'!G26</f>
        <v>#DIV/0!</v>
      </c>
    </row>
    <row r="101" spans="1:30" s="240" customFormat="1" ht="63" x14ac:dyDescent="0.25">
      <c r="A101" s="92"/>
      <c r="B101" s="236" t="s">
        <v>731</v>
      </c>
      <c r="C101" s="237" t="s">
        <v>198</v>
      </c>
      <c r="D101" s="238" t="s">
        <v>749</v>
      </c>
      <c r="E101" s="238"/>
      <c r="F101" s="237" t="s">
        <v>227</v>
      </c>
      <c r="G101" s="239" t="s">
        <v>750</v>
      </c>
      <c r="H101" s="239" t="s">
        <v>108</v>
      </c>
      <c r="I101" s="253" t="e">
        <f t="shared" si="4"/>
        <v>#DIV/0!</v>
      </c>
      <c r="J101" s="231" t="e">
        <f>'Работы 2021'!O27/'Работы 2021'!G27</f>
        <v>#DIV/0!</v>
      </c>
      <c r="K101" s="279" t="e">
        <f>'Работы 2021'!P27/'Работы 2021'!G27</f>
        <v>#DIV/0!</v>
      </c>
      <c r="L101" s="279" t="e">
        <f>'Работы 2021'!R27/'Работы 2021'!G27</f>
        <v>#DIV/0!</v>
      </c>
      <c r="M101" s="279" t="e">
        <f>'Работы 2021'!S27/'Работы 2021'!G27</f>
        <v>#DIV/0!</v>
      </c>
      <c r="N101" s="279" t="e">
        <f>'Работы 2021'!T27/'Работы 2021'!G27</f>
        <v>#DIV/0!</v>
      </c>
      <c r="O101" s="231" t="e">
        <f>'Работы 2021'!U27/'Работы 2021'!G27</f>
        <v>#DIV/0!</v>
      </c>
      <c r="P101" s="279" t="e">
        <f>'Работы 2021'!V27/'Работы 2021'!G27</f>
        <v>#DIV/0!</v>
      </c>
      <c r="Q101" s="231" t="e">
        <f>'Работы 2021'!W27/'Работы 2021'!G27</f>
        <v>#DIV/0!</v>
      </c>
      <c r="R101" s="231" t="e">
        <f>'Работы 2021'!X27/'Работы 2021'!G27</f>
        <v>#DIV/0!</v>
      </c>
      <c r="S101" s="231" t="e">
        <f>'Работы 2021'!Y27/'Работы 2021'!G27</f>
        <v>#DIV/0!</v>
      </c>
      <c r="T101" s="231" t="e">
        <f>'Работы 2021'!Z27/'Работы 2021'!G27</f>
        <v>#DIV/0!</v>
      </c>
      <c r="U101" s="231" t="e">
        <f>'Работы 2021'!AA27/'Работы 2021'!G27</f>
        <v>#DIV/0!</v>
      </c>
      <c r="V101" s="231" t="e">
        <f>'Работы 2021'!AB27/'Работы 2021'!G27</f>
        <v>#DIV/0!</v>
      </c>
      <c r="W101" s="231" t="e">
        <f>'Работы 2021'!AC27/'Работы 2021'!G27</f>
        <v>#DIV/0!</v>
      </c>
      <c r="X101" s="231" t="e">
        <f>'Работы 2021'!AD27/'Работы 2021'!G27</f>
        <v>#DIV/0!</v>
      </c>
      <c r="Y101" s="231" t="e">
        <f>'Работы 2021'!AF27/'Работы 2021'!G27</f>
        <v>#DIV/0!</v>
      </c>
      <c r="Z101" s="279" t="e">
        <f>'Работы 2021'!AG27/'Работы 2021'!G27</f>
        <v>#DIV/0!</v>
      </c>
      <c r="AA101" s="279" t="e">
        <f>'Работы 2021'!AI27/'Работы 2021'!G27</f>
        <v>#DIV/0!</v>
      </c>
      <c r="AB101" s="279" t="e">
        <f>'Работы 2021'!AJ27/'Работы 2021'!G27</f>
        <v>#DIV/0!</v>
      </c>
      <c r="AC101" s="279" t="e">
        <f>'Работы 2021'!AK27/'Работы 2021'!G27</f>
        <v>#DIV/0!</v>
      </c>
      <c r="AD101" s="231" t="e">
        <f>'Работы 2021'!AL27/'Работы 2021'!G27</f>
        <v>#DIV/0!</v>
      </c>
    </row>
    <row r="102" spans="1:30" s="240" customFormat="1" ht="402.75" customHeight="1" x14ac:dyDescent="0.25">
      <c r="A102" s="92"/>
      <c r="B102" s="236" t="s">
        <v>438</v>
      </c>
      <c r="C102" s="237" t="s">
        <v>179</v>
      </c>
      <c r="D102" s="238" t="s">
        <v>228</v>
      </c>
      <c r="E102" s="238"/>
      <c r="F102" s="238"/>
      <c r="G102" s="239" t="s">
        <v>289</v>
      </c>
      <c r="H102" s="239" t="s">
        <v>108</v>
      </c>
      <c r="I102" s="253" t="e">
        <f t="shared" si="4"/>
        <v>#DIV/0!</v>
      </c>
      <c r="J102" s="231" t="e">
        <f>'Работы 2021'!O28/'Работы 2021'!G28</f>
        <v>#DIV/0!</v>
      </c>
      <c r="K102" s="279" t="e">
        <f>'Работы 2021'!P28/'Работы 2021'!G28</f>
        <v>#DIV/0!</v>
      </c>
      <c r="L102" s="279" t="e">
        <f>'Работы 2021'!R28/'Работы 2021'!G28</f>
        <v>#DIV/0!</v>
      </c>
      <c r="M102" s="279" t="e">
        <f>'Работы 2021'!S28/'Работы 2021'!G28</f>
        <v>#DIV/0!</v>
      </c>
      <c r="N102" s="279" t="e">
        <f>'Работы 2021'!T28/'Работы 2021'!G28</f>
        <v>#DIV/0!</v>
      </c>
      <c r="O102" s="231" t="e">
        <f>'Работы 2021'!U28/'Работы 2021'!G28</f>
        <v>#DIV/0!</v>
      </c>
      <c r="P102" s="279" t="e">
        <f>'Работы 2021'!V28/'Работы 2021'!G28</f>
        <v>#DIV/0!</v>
      </c>
      <c r="Q102" s="231" t="e">
        <f>'Работы 2021'!W28/'Работы 2021'!G28</f>
        <v>#DIV/0!</v>
      </c>
      <c r="R102" s="231" t="e">
        <f>'Работы 2021'!X28/'Работы 2021'!G28</f>
        <v>#DIV/0!</v>
      </c>
      <c r="S102" s="231" t="e">
        <f>'Работы 2021'!Y28/'Работы 2021'!G28</f>
        <v>#DIV/0!</v>
      </c>
      <c r="T102" s="231" t="e">
        <f>'Работы 2021'!Z28/'Работы 2021'!G28</f>
        <v>#DIV/0!</v>
      </c>
      <c r="U102" s="231" t="e">
        <f>'Работы 2021'!AA28/'Работы 2021'!G28</f>
        <v>#DIV/0!</v>
      </c>
      <c r="V102" s="231" t="e">
        <f>'Работы 2021'!AB28/'Работы 2021'!G28</f>
        <v>#DIV/0!</v>
      </c>
      <c r="W102" s="231" t="e">
        <f>'Работы 2021'!AC28/'Работы 2021'!G28</f>
        <v>#DIV/0!</v>
      </c>
      <c r="X102" s="231" t="e">
        <f>'Работы 2021'!AD28/'Работы 2021'!G28</f>
        <v>#DIV/0!</v>
      </c>
      <c r="Y102" s="231" t="e">
        <f>'Работы 2021'!AF28/'Работы 2021'!G28</f>
        <v>#DIV/0!</v>
      </c>
      <c r="Z102" s="279" t="e">
        <f>'Работы 2021'!AG28/'Работы 2021'!G28</f>
        <v>#DIV/0!</v>
      </c>
      <c r="AA102" s="279" t="e">
        <f>'Работы 2021'!AI28/'Работы 2021'!G28</f>
        <v>#DIV/0!</v>
      </c>
      <c r="AB102" s="279" t="e">
        <f>'Работы 2021'!AJ28/'Работы 2021'!G28</f>
        <v>#DIV/0!</v>
      </c>
      <c r="AC102" s="279" t="e">
        <f>'Работы 2021'!AK28/'Работы 2021'!G28</f>
        <v>#DIV/0!</v>
      </c>
      <c r="AD102" s="231" t="e">
        <f>'Работы 2021'!AL28/'Работы 2021'!G28</f>
        <v>#DIV/0!</v>
      </c>
    </row>
    <row r="103" spans="1:30" s="240" customFormat="1" ht="402.75" customHeight="1" x14ac:dyDescent="0.25">
      <c r="A103" s="92"/>
      <c r="B103" s="236" t="s">
        <v>438</v>
      </c>
      <c r="C103" s="237" t="s">
        <v>179</v>
      </c>
      <c r="D103" s="238" t="s">
        <v>228</v>
      </c>
      <c r="E103" s="238"/>
      <c r="F103" s="238"/>
      <c r="G103" s="239" t="s">
        <v>290</v>
      </c>
      <c r="H103" s="239" t="s">
        <v>108</v>
      </c>
      <c r="I103" s="253" t="e">
        <f t="shared" si="4"/>
        <v>#DIV/0!</v>
      </c>
      <c r="J103" s="231" t="e">
        <f>'Работы 2021'!O33/'Работы 2021'!G33</f>
        <v>#DIV/0!</v>
      </c>
      <c r="K103" s="279" t="e">
        <f>'Работы 2021'!P33/'Работы 2021'!G33</f>
        <v>#DIV/0!</v>
      </c>
      <c r="L103" s="279" t="e">
        <f>'Работы 2021'!R33/'Работы 2021'!G33</f>
        <v>#DIV/0!</v>
      </c>
      <c r="M103" s="279" t="e">
        <f>'Работы 2021'!S33/'Работы 2021'!G33</f>
        <v>#DIV/0!</v>
      </c>
      <c r="N103" s="279" t="e">
        <f>'Работы 2021'!T33/'Работы 2021'!G33</f>
        <v>#DIV/0!</v>
      </c>
      <c r="O103" s="231" t="e">
        <f>'Работы 2021'!U33/'Работы 2021'!G33</f>
        <v>#DIV/0!</v>
      </c>
      <c r="P103" s="279" t="e">
        <f>'Работы 2021'!V33/'Работы 2021'!G33</f>
        <v>#DIV/0!</v>
      </c>
      <c r="Q103" s="231" t="e">
        <f>'Работы 2021'!W33/'Работы 2021'!G33</f>
        <v>#DIV/0!</v>
      </c>
      <c r="R103" s="231" t="e">
        <f>'Работы 2021'!X33/'Работы 2021'!G33</f>
        <v>#DIV/0!</v>
      </c>
      <c r="S103" s="231" t="e">
        <f>'Работы 2021'!Y33/'Работы 2021'!G33</f>
        <v>#DIV/0!</v>
      </c>
      <c r="T103" s="231" t="e">
        <f>'Работы 2021'!Z33/'Работы 2021'!G33</f>
        <v>#DIV/0!</v>
      </c>
      <c r="U103" s="231" t="e">
        <f>'Работы 2021'!AA33/'Работы 2021'!G33</f>
        <v>#DIV/0!</v>
      </c>
      <c r="V103" s="231" t="e">
        <f>'Работы 2021'!AB33/'Работы 2021'!G33</f>
        <v>#DIV/0!</v>
      </c>
      <c r="W103" s="231" t="e">
        <f>'Работы 2021'!AC33/'Работы 2021'!G33</f>
        <v>#DIV/0!</v>
      </c>
      <c r="X103" s="231" t="e">
        <f>'Работы 2021'!AD33/'Работы 2021'!G33</f>
        <v>#DIV/0!</v>
      </c>
      <c r="Y103" s="231" t="e">
        <f>'Работы 2021'!AF33/'Работы 2021'!G33</f>
        <v>#DIV/0!</v>
      </c>
      <c r="Z103" s="279" t="e">
        <f>'Работы 2021'!AG33/'Работы 2021'!G33</f>
        <v>#DIV/0!</v>
      </c>
      <c r="AA103" s="279" t="e">
        <f>'Работы 2021'!AI33/'Работы 2021'!G33</f>
        <v>#DIV/0!</v>
      </c>
      <c r="AB103" s="279" t="e">
        <f>'Работы 2021'!AJ33/'Работы 2021'!G33</f>
        <v>#DIV/0!</v>
      </c>
      <c r="AC103" s="279" t="e">
        <f>'Работы 2021'!AK33/'Работы 2021'!G33</f>
        <v>#DIV/0!</v>
      </c>
      <c r="AD103" s="231" t="e">
        <f>'Работы 2021'!AL33/'Работы 2021'!G33</f>
        <v>#DIV/0!</v>
      </c>
    </row>
    <row r="104" spans="1:30" s="240" customFormat="1" ht="65.25" customHeight="1" x14ac:dyDescent="0.25">
      <c r="A104" s="92"/>
      <c r="B104" s="236" t="s">
        <v>447</v>
      </c>
      <c r="C104" s="238" t="s">
        <v>107</v>
      </c>
      <c r="D104" s="238" t="s">
        <v>169</v>
      </c>
      <c r="E104" s="238"/>
      <c r="F104" s="238" t="s">
        <v>220</v>
      </c>
      <c r="G104" s="239" t="s">
        <v>269</v>
      </c>
      <c r="H104" s="239" t="s">
        <v>116</v>
      </c>
      <c r="I104" s="253" t="e">
        <f t="shared" si="4"/>
        <v>#DIV/0!</v>
      </c>
      <c r="J104" s="231" t="e">
        <f>'Работы 2021'!O34/'Работы 2021'!G34</f>
        <v>#DIV/0!</v>
      </c>
      <c r="K104" s="279" t="e">
        <f>'Работы 2021'!P34/'Работы 2021'!G34</f>
        <v>#DIV/0!</v>
      </c>
      <c r="L104" s="279" t="e">
        <f>'Работы 2021'!R34/'Работы 2021'!G34</f>
        <v>#DIV/0!</v>
      </c>
      <c r="M104" s="279" t="e">
        <f>'Работы 2021'!S34/'Работы 2021'!G34</f>
        <v>#DIV/0!</v>
      </c>
      <c r="N104" s="279" t="e">
        <f>'Работы 2021'!T34/'Работы 2021'!G34</f>
        <v>#DIV/0!</v>
      </c>
      <c r="O104" s="231" t="e">
        <f>'Работы 2021'!U34/'Работы 2021'!G34</f>
        <v>#DIV/0!</v>
      </c>
      <c r="P104" s="279" t="e">
        <f>'Работы 2021'!V34/'Работы 2021'!G34</f>
        <v>#DIV/0!</v>
      </c>
      <c r="Q104" s="231" t="e">
        <f>'Работы 2021'!W34/'Работы 2021'!G34</f>
        <v>#DIV/0!</v>
      </c>
      <c r="R104" s="231" t="e">
        <f>'Работы 2021'!X34/'Работы 2021'!G34</f>
        <v>#DIV/0!</v>
      </c>
      <c r="S104" s="231" t="e">
        <f>'Работы 2021'!Y34/'Работы 2021'!G34</f>
        <v>#DIV/0!</v>
      </c>
      <c r="T104" s="231" t="e">
        <f>'Работы 2021'!Z34/'Работы 2021'!G34</f>
        <v>#DIV/0!</v>
      </c>
      <c r="U104" s="231" t="e">
        <f>'Работы 2021'!AA34/'Работы 2021'!G34</f>
        <v>#DIV/0!</v>
      </c>
      <c r="V104" s="231" t="e">
        <f>'Работы 2021'!AB34/'Работы 2021'!G34</f>
        <v>#DIV/0!</v>
      </c>
      <c r="W104" s="231" t="e">
        <f>'Работы 2021'!AC34/'Работы 2021'!G34</f>
        <v>#DIV/0!</v>
      </c>
      <c r="X104" s="231" t="e">
        <f>'Работы 2021'!AD34/'Работы 2021'!G34</f>
        <v>#DIV/0!</v>
      </c>
      <c r="Y104" s="231" t="e">
        <f>'Работы 2021'!AF34/'Работы 2021'!G34</f>
        <v>#DIV/0!</v>
      </c>
      <c r="Z104" s="279" t="e">
        <f>'Работы 2021'!AG34/'Работы 2021'!G34</f>
        <v>#DIV/0!</v>
      </c>
      <c r="AA104" s="279" t="e">
        <f>'Работы 2021'!AI34/'Работы 2021'!G34</f>
        <v>#DIV/0!</v>
      </c>
      <c r="AB104" s="279" t="e">
        <f>'Работы 2021'!AJ34/'Работы 2021'!G34</f>
        <v>#DIV/0!</v>
      </c>
      <c r="AC104" s="279" t="e">
        <f>'Работы 2021'!AK34/'Работы 2021'!G34</f>
        <v>#DIV/0!</v>
      </c>
      <c r="AD104" s="231" t="e">
        <f>'Работы 2021'!AL34/'Работы 2021'!G34</f>
        <v>#DIV/0!</v>
      </c>
    </row>
    <row r="105" spans="1:30" s="240" customFormat="1" ht="65.25" customHeight="1" x14ac:dyDescent="0.25">
      <c r="A105" s="92"/>
      <c r="B105" s="236" t="s">
        <v>447</v>
      </c>
      <c r="C105" s="238" t="s">
        <v>107</v>
      </c>
      <c r="D105" s="238" t="s">
        <v>169</v>
      </c>
      <c r="E105" s="238"/>
      <c r="F105" s="238" t="s">
        <v>220</v>
      </c>
      <c r="G105" s="239" t="s">
        <v>291</v>
      </c>
      <c r="H105" s="239" t="s">
        <v>108</v>
      </c>
      <c r="I105" s="253" t="e">
        <f t="shared" si="4"/>
        <v>#DIV/0!</v>
      </c>
      <c r="J105" s="231" t="e">
        <f>'Работы 2021'!O35/'Работы 2021'!G35</f>
        <v>#DIV/0!</v>
      </c>
      <c r="K105" s="279" t="e">
        <f>'Работы 2021'!P35/'Работы 2021'!G35</f>
        <v>#DIV/0!</v>
      </c>
      <c r="L105" s="279" t="e">
        <f>'Работы 2021'!R35/'Работы 2021'!G35</f>
        <v>#DIV/0!</v>
      </c>
      <c r="M105" s="279" t="e">
        <f>'Работы 2021'!S35/'Работы 2021'!G35</f>
        <v>#DIV/0!</v>
      </c>
      <c r="N105" s="279" t="e">
        <f>'Работы 2021'!T35/'Работы 2021'!G35</f>
        <v>#DIV/0!</v>
      </c>
      <c r="O105" s="231" t="e">
        <f>'Работы 2021'!U35/'Работы 2021'!G35</f>
        <v>#DIV/0!</v>
      </c>
      <c r="P105" s="279" t="e">
        <f>'Работы 2021'!V35/'Работы 2021'!G35</f>
        <v>#DIV/0!</v>
      </c>
      <c r="Q105" s="231" t="e">
        <f>'Работы 2021'!W35/'Работы 2021'!G35</f>
        <v>#DIV/0!</v>
      </c>
      <c r="R105" s="231" t="e">
        <f>'Работы 2021'!X35/'Работы 2021'!G35</f>
        <v>#DIV/0!</v>
      </c>
      <c r="S105" s="231" t="e">
        <f>'Работы 2021'!Y35/'Работы 2021'!G35</f>
        <v>#DIV/0!</v>
      </c>
      <c r="T105" s="231" t="e">
        <f>'Работы 2021'!Z35/'Работы 2021'!G35</f>
        <v>#DIV/0!</v>
      </c>
      <c r="U105" s="231" t="e">
        <f>'Работы 2021'!AA35/'Работы 2021'!G35</f>
        <v>#DIV/0!</v>
      </c>
      <c r="V105" s="231" t="e">
        <f>'Работы 2021'!AB35/'Работы 2021'!G35</f>
        <v>#DIV/0!</v>
      </c>
      <c r="W105" s="231" t="e">
        <f>'Работы 2021'!AC35/'Работы 2021'!G35</f>
        <v>#DIV/0!</v>
      </c>
      <c r="X105" s="231" t="e">
        <f>'Работы 2021'!AD35/'Работы 2021'!G35</f>
        <v>#DIV/0!</v>
      </c>
      <c r="Y105" s="231" t="e">
        <f>'Работы 2021'!AF35/'Работы 2021'!G35</f>
        <v>#DIV/0!</v>
      </c>
      <c r="Z105" s="279" t="e">
        <f>'Работы 2021'!AG35/'Работы 2021'!G35</f>
        <v>#DIV/0!</v>
      </c>
      <c r="AA105" s="279" t="e">
        <f>'Работы 2021'!AI35/'Работы 2021'!G35</f>
        <v>#DIV/0!</v>
      </c>
      <c r="AB105" s="279" t="e">
        <f>'Работы 2021'!AJ35/'Работы 2021'!G35</f>
        <v>#DIV/0!</v>
      </c>
      <c r="AC105" s="279" t="e">
        <f>'Работы 2021'!AK35/'Работы 2021'!G35</f>
        <v>#DIV/0!</v>
      </c>
      <c r="AD105" s="231" t="e">
        <f>'Работы 2021'!AL35/'Работы 2021'!G35</f>
        <v>#DIV/0!</v>
      </c>
    </row>
    <row r="106" spans="1:30" s="240" customFormat="1" ht="65.25" customHeight="1" x14ac:dyDescent="0.25">
      <c r="A106" s="92"/>
      <c r="B106" s="236" t="s">
        <v>447</v>
      </c>
      <c r="C106" s="238" t="s">
        <v>107</v>
      </c>
      <c r="D106" s="238" t="s">
        <v>169</v>
      </c>
      <c r="E106" s="238"/>
      <c r="F106" s="238" t="s">
        <v>220</v>
      </c>
      <c r="G106" s="239" t="s">
        <v>292</v>
      </c>
      <c r="H106" s="239" t="s">
        <v>108</v>
      </c>
      <c r="I106" s="253" t="e">
        <f t="shared" si="4"/>
        <v>#DIV/0!</v>
      </c>
      <c r="J106" s="231" t="e">
        <f>'Работы 2021'!O36/'Работы 2021'!G36</f>
        <v>#DIV/0!</v>
      </c>
      <c r="K106" s="279" t="e">
        <f>'Работы 2021'!P36/'Работы 2021'!G36</f>
        <v>#DIV/0!</v>
      </c>
      <c r="L106" s="279" t="e">
        <f>'Работы 2021'!R36/'Работы 2021'!G36</f>
        <v>#DIV/0!</v>
      </c>
      <c r="M106" s="279" t="e">
        <f>'Работы 2021'!S36/'Работы 2021'!G36</f>
        <v>#DIV/0!</v>
      </c>
      <c r="N106" s="279" t="e">
        <f>'Работы 2021'!T36/'Работы 2021'!G36</f>
        <v>#DIV/0!</v>
      </c>
      <c r="O106" s="231" t="e">
        <f>'Работы 2021'!U36/'Работы 2021'!G36</f>
        <v>#DIV/0!</v>
      </c>
      <c r="P106" s="279" t="e">
        <f>'Работы 2021'!V36/'Работы 2021'!G36</f>
        <v>#DIV/0!</v>
      </c>
      <c r="Q106" s="231" t="e">
        <f>'Работы 2021'!W36/'Работы 2021'!G36</f>
        <v>#DIV/0!</v>
      </c>
      <c r="R106" s="231" t="e">
        <f>'Работы 2021'!X36/'Работы 2021'!G36</f>
        <v>#DIV/0!</v>
      </c>
      <c r="S106" s="231" t="e">
        <f>'Работы 2021'!Y36/'Работы 2021'!G36</f>
        <v>#DIV/0!</v>
      </c>
      <c r="T106" s="231" t="e">
        <f>'Работы 2021'!Z36/'Работы 2021'!G36</f>
        <v>#DIV/0!</v>
      </c>
      <c r="U106" s="231" t="e">
        <f>'Работы 2021'!AA36/'Работы 2021'!G36</f>
        <v>#DIV/0!</v>
      </c>
      <c r="V106" s="231" t="e">
        <f>'Работы 2021'!AB36/'Работы 2021'!G36</f>
        <v>#DIV/0!</v>
      </c>
      <c r="W106" s="231" t="e">
        <f>'Работы 2021'!AC36/'Работы 2021'!G36</f>
        <v>#DIV/0!</v>
      </c>
      <c r="X106" s="231" t="e">
        <f>'Работы 2021'!AD36/'Работы 2021'!G36</f>
        <v>#DIV/0!</v>
      </c>
      <c r="Y106" s="231" t="e">
        <f>'Работы 2021'!AF36/'Работы 2021'!G36</f>
        <v>#DIV/0!</v>
      </c>
      <c r="Z106" s="279" t="e">
        <f>'Работы 2021'!AG36/'Работы 2021'!G36</f>
        <v>#DIV/0!</v>
      </c>
      <c r="AA106" s="279" t="e">
        <f>'Работы 2021'!AI36/'Работы 2021'!G36</f>
        <v>#DIV/0!</v>
      </c>
      <c r="AB106" s="279" t="e">
        <f>'Работы 2021'!AJ36/'Работы 2021'!G36</f>
        <v>#DIV/0!</v>
      </c>
      <c r="AC106" s="279" t="e">
        <f>'Работы 2021'!AK36/'Работы 2021'!G36</f>
        <v>#DIV/0!</v>
      </c>
      <c r="AD106" s="231" t="e">
        <f>'Работы 2021'!AL36/'Работы 2021'!G36</f>
        <v>#DIV/0!</v>
      </c>
    </row>
    <row r="107" spans="1:30" s="240" customFormat="1" ht="65.25" customHeight="1" x14ac:dyDescent="0.25">
      <c r="A107" s="92"/>
      <c r="B107" s="236" t="s">
        <v>447</v>
      </c>
      <c r="C107" s="238" t="s">
        <v>107</v>
      </c>
      <c r="D107" s="238" t="s">
        <v>169</v>
      </c>
      <c r="E107" s="238"/>
      <c r="F107" s="238" t="s">
        <v>220</v>
      </c>
      <c r="G107" s="239" t="s">
        <v>293</v>
      </c>
      <c r="H107" s="239" t="s">
        <v>108</v>
      </c>
      <c r="I107" s="253" t="e">
        <f t="shared" si="4"/>
        <v>#DIV/0!</v>
      </c>
      <c r="J107" s="231" t="e">
        <f>'Работы 2021'!O37/'Работы 2021'!G37</f>
        <v>#DIV/0!</v>
      </c>
      <c r="K107" s="279" t="e">
        <f>'Работы 2021'!P37/'Работы 2021'!G37</f>
        <v>#DIV/0!</v>
      </c>
      <c r="L107" s="279" t="e">
        <f>'Работы 2021'!R37/'Работы 2021'!G37</f>
        <v>#DIV/0!</v>
      </c>
      <c r="M107" s="279" t="e">
        <f>'Работы 2021'!S37/'Работы 2021'!G37</f>
        <v>#DIV/0!</v>
      </c>
      <c r="N107" s="279" t="e">
        <f>'Работы 2021'!T37/'Работы 2021'!G37</f>
        <v>#DIV/0!</v>
      </c>
      <c r="O107" s="231" t="e">
        <f>'Работы 2021'!U37/'Работы 2021'!G37</f>
        <v>#DIV/0!</v>
      </c>
      <c r="P107" s="279" t="e">
        <f>'Работы 2021'!V37/'Работы 2021'!G37</f>
        <v>#DIV/0!</v>
      </c>
      <c r="Q107" s="231" t="e">
        <f>'Работы 2021'!W37/'Работы 2021'!G37</f>
        <v>#DIV/0!</v>
      </c>
      <c r="R107" s="231" t="e">
        <f>'Работы 2021'!X37/'Работы 2021'!G37</f>
        <v>#DIV/0!</v>
      </c>
      <c r="S107" s="231" t="e">
        <f>'Работы 2021'!Y37/'Работы 2021'!G37</f>
        <v>#DIV/0!</v>
      </c>
      <c r="T107" s="231" t="e">
        <f>'Работы 2021'!Z37/'Работы 2021'!G37</f>
        <v>#DIV/0!</v>
      </c>
      <c r="U107" s="231" t="e">
        <f>'Работы 2021'!AA37/'Работы 2021'!G37</f>
        <v>#DIV/0!</v>
      </c>
      <c r="V107" s="231" t="e">
        <f>'Работы 2021'!AB37/'Работы 2021'!G37</f>
        <v>#DIV/0!</v>
      </c>
      <c r="W107" s="231" t="e">
        <f>'Работы 2021'!AC37/'Работы 2021'!G37</f>
        <v>#DIV/0!</v>
      </c>
      <c r="X107" s="231" t="e">
        <f>'Работы 2021'!AD37/'Работы 2021'!G37</f>
        <v>#DIV/0!</v>
      </c>
      <c r="Y107" s="231" t="e">
        <f>'Работы 2021'!AF37/'Работы 2021'!G37</f>
        <v>#DIV/0!</v>
      </c>
      <c r="Z107" s="279" t="e">
        <f>'Работы 2021'!AG37/'Работы 2021'!G37</f>
        <v>#DIV/0!</v>
      </c>
      <c r="AA107" s="279" t="e">
        <f>'Работы 2021'!AI37/'Работы 2021'!G37</f>
        <v>#DIV/0!</v>
      </c>
      <c r="AB107" s="279" t="e">
        <f>'Работы 2021'!AJ37/'Работы 2021'!G37</f>
        <v>#DIV/0!</v>
      </c>
      <c r="AC107" s="279" t="e">
        <f>'Работы 2021'!AK37/'Работы 2021'!G37</f>
        <v>#DIV/0!</v>
      </c>
      <c r="AD107" s="231" t="e">
        <f>'Работы 2021'!AL37/'Работы 2021'!G37</f>
        <v>#DIV/0!</v>
      </c>
    </row>
    <row r="108" spans="1:30" s="240" customFormat="1" ht="65.25" customHeight="1" x14ac:dyDescent="0.25">
      <c r="A108" s="92"/>
      <c r="B108" s="236" t="s">
        <v>447</v>
      </c>
      <c r="C108" s="238" t="s">
        <v>107</v>
      </c>
      <c r="D108" s="238" t="s">
        <v>169</v>
      </c>
      <c r="E108" s="238"/>
      <c r="F108" s="237" t="s">
        <v>220</v>
      </c>
      <c r="G108" s="239" t="s">
        <v>815</v>
      </c>
      <c r="H108" s="239" t="s">
        <v>816</v>
      </c>
      <c r="I108" s="253" t="e">
        <f>J108+O108+Q108+R108+S108+T108+U108+V108+W108+X108+Y108+AD108</f>
        <v>#DIV/0!</v>
      </c>
      <c r="J108" s="231" t="e">
        <f>'Работы 2021'!O38/'Работы 2021'!G38</f>
        <v>#DIV/0!</v>
      </c>
      <c r="K108" s="279" t="e">
        <f>'Работы 2021'!P38/'Работы 2021'!G38</f>
        <v>#DIV/0!</v>
      </c>
      <c r="L108" s="279" t="e">
        <f>'Работы 2021'!R38/'Работы 2021'!G38</f>
        <v>#DIV/0!</v>
      </c>
      <c r="M108" s="279" t="e">
        <f>'Работы 2021'!S38/'Работы 2021'!G38</f>
        <v>#DIV/0!</v>
      </c>
      <c r="N108" s="279" t="e">
        <f>'Работы 2021'!T38/'Работы 2021'!G38</f>
        <v>#DIV/0!</v>
      </c>
      <c r="O108" s="231" t="e">
        <f>'Работы 2021'!U38/'Работы 2021'!G38</f>
        <v>#DIV/0!</v>
      </c>
      <c r="P108" s="279" t="e">
        <f>'Работы 2021'!V38/'Работы 2021'!G38</f>
        <v>#DIV/0!</v>
      </c>
      <c r="Q108" s="231" t="e">
        <f>'Работы 2021'!W38/'Работы 2021'!G38</f>
        <v>#DIV/0!</v>
      </c>
      <c r="R108" s="231" t="e">
        <f>'Работы 2021'!X38/'Работы 2021'!G38</f>
        <v>#DIV/0!</v>
      </c>
      <c r="S108" s="231" t="e">
        <f>'Работы 2021'!Y38/'Работы 2021'!G38</f>
        <v>#DIV/0!</v>
      </c>
      <c r="T108" s="231" t="e">
        <f>'Работы 2021'!Z38/'Работы 2021'!G38</f>
        <v>#DIV/0!</v>
      </c>
      <c r="U108" s="231" t="e">
        <f>'Работы 2021'!AA38/'Работы 2021'!G38</f>
        <v>#DIV/0!</v>
      </c>
      <c r="V108" s="231" t="e">
        <f>'Работы 2021'!AB38/'Работы 2021'!G38</f>
        <v>#DIV/0!</v>
      </c>
      <c r="W108" s="231" t="e">
        <f>'Работы 2021'!AC38/'Работы 2021'!G38</f>
        <v>#DIV/0!</v>
      </c>
      <c r="X108" s="231" t="e">
        <f>'Работы 2021'!AD38/'Работы 2021'!G38</f>
        <v>#DIV/0!</v>
      </c>
      <c r="Y108" s="231" t="e">
        <f>'Работы 2021'!AF38/'Работы 2021'!G38</f>
        <v>#DIV/0!</v>
      </c>
      <c r="Z108" s="279" t="e">
        <f>'Работы 2021'!AG38/'Работы 2021'!G38</f>
        <v>#DIV/0!</v>
      </c>
      <c r="AA108" s="279" t="e">
        <f>'Работы 2021'!AI38/'Работы 2021'!G38</f>
        <v>#DIV/0!</v>
      </c>
      <c r="AB108" s="279" t="e">
        <f>'Работы 2021'!AJ38/'Работы 2021'!G38</f>
        <v>#DIV/0!</v>
      </c>
      <c r="AC108" s="279" t="e">
        <f>'Работы 2021'!AK38/'Работы 2021'!G38</f>
        <v>#DIV/0!</v>
      </c>
      <c r="AD108" s="231" t="e">
        <f>'Работы 2021'!AL38/'Работы 2021'!G38</f>
        <v>#DIV/0!</v>
      </c>
    </row>
    <row r="109" spans="1:30" s="240" customFormat="1" ht="79.5" customHeight="1" x14ac:dyDescent="0.25">
      <c r="A109" s="92"/>
      <c r="B109" s="236" t="s">
        <v>448</v>
      </c>
      <c r="C109" s="238" t="s">
        <v>189</v>
      </c>
      <c r="D109" s="238" t="s">
        <v>190</v>
      </c>
      <c r="E109" s="238"/>
      <c r="F109" s="238"/>
      <c r="G109" s="239" t="s">
        <v>294</v>
      </c>
      <c r="H109" s="239" t="s">
        <v>108</v>
      </c>
      <c r="I109" s="253" t="e">
        <f t="shared" si="4"/>
        <v>#DIV/0!</v>
      </c>
      <c r="J109" s="231" t="e">
        <f>'Работы 2021'!O39/'Работы 2021'!G39</f>
        <v>#DIV/0!</v>
      </c>
      <c r="K109" s="279" t="e">
        <f>'Работы 2021'!P39/'Работы 2021'!G39</f>
        <v>#DIV/0!</v>
      </c>
      <c r="L109" s="279" t="e">
        <f>'Работы 2021'!R39/'Работы 2021'!G39</f>
        <v>#DIV/0!</v>
      </c>
      <c r="M109" s="279" t="e">
        <f>'Работы 2021'!S39/'Работы 2021'!G39</f>
        <v>#DIV/0!</v>
      </c>
      <c r="N109" s="279" t="e">
        <f>'Работы 2021'!T39/'Работы 2021'!G39</f>
        <v>#DIV/0!</v>
      </c>
      <c r="O109" s="231" t="e">
        <f>'Работы 2021'!U39/'Работы 2021'!G39</f>
        <v>#DIV/0!</v>
      </c>
      <c r="P109" s="279" t="e">
        <f>'Работы 2021'!V39/'Работы 2021'!G39</f>
        <v>#DIV/0!</v>
      </c>
      <c r="Q109" s="231" t="e">
        <f>'Работы 2021'!W39/'Работы 2021'!G39</f>
        <v>#DIV/0!</v>
      </c>
      <c r="R109" s="231" t="e">
        <f>'Работы 2021'!X39/'Работы 2021'!G39</f>
        <v>#DIV/0!</v>
      </c>
      <c r="S109" s="231" t="e">
        <f>'Работы 2021'!Y39/'Работы 2021'!G39</f>
        <v>#DIV/0!</v>
      </c>
      <c r="T109" s="231" t="e">
        <f>'Работы 2021'!Z39/'Работы 2021'!G39</f>
        <v>#DIV/0!</v>
      </c>
      <c r="U109" s="231" t="e">
        <f>'Работы 2021'!AA39/'Работы 2021'!G39</f>
        <v>#DIV/0!</v>
      </c>
      <c r="V109" s="231" t="e">
        <f>'Работы 2021'!AB39/'Работы 2021'!G39</f>
        <v>#DIV/0!</v>
      </c>
      <c r="W109" s="231" t="e">
        <f>'Работы 2021'!AC39/'Работы 2021'!G39</f>
        <v>#DIV/0!</v>
      </c>
      <c r="X109" s="231" t="e">
        <f>'Работы 2021'!AD39/'Работы 2021'!G39</f>
        <v>#DIV/0!</v>
      </c>
      <c r="Y109" s="231" t="e">
        <f>'Работы 2021'!AF39/'Работы 2021'!G39</f>
        <v>#DIV/0!</v>
      </c>
      <c r="Z109" s="279" t="e">
        <f>'Работы 2021'!AG39/'Работы 2021'!G39</f>
        <v>#DIV/0!</v>
      </c>
      <c r="AA109" s="279" t="e">
        <f>'Работы 2021'!AI39/'Работы 2021'!G39</f>
        <v>#DIV/0!</v>
      </c>
      <c r="AB109" s="279" t="e">
        <f>'Работы 2021'!AJ39/'Работы 2021'!G39</f>
        <v>#DIV/0!</v>
      </c>
      <c r="AC109" s="279" t="e">
        <f>'Работы 2021'!AK39/'Работы 2021'!G39</f>
        <v>#DIV/0!</v>
      </c>
      <c r="AD109" s="231" t="e">
        <f>'Работы 2021'!AL39/'Работы 2021'!G39</f>
        <v>#DIV/0!</v>
      </c>
    </row>
    <row r="110" spans="1:30" s="240" customFormat="1" ht="63" x14ac:dyDescent="0.25">
      <c r="A110" s="92"/>
      <c r="B110" s="236" t="s">
        <v>449</v>
      </c>
      <c r="C110" s="238" t="s">
        <v>107</v>
      </c>
      <c r="D110" s="238" t="s">
        <v>187</v>
      </c>
      <c r="E110" s="238"/>
      <c r="F110" s="238" t="s">
        <v>220</v>
      </c>
      <c r="G110" s="239" t="s">
        <v>295</v>
      </c>
      <c r="H110" s="239" t="s">
        <v>108</v>
      </c>
      <c r="I110" s="253" t="e">
        <f t="shared" si="4"/>
        <v>#DIV/0!</v>
      </c>
      <c r="J110" s="231" t="e">
        <f>'Работы 2021'!O40/'Работы 2021'!G40</f>
        <v>#DIV/0!</v>
      </c>
      <c r="K110" s="279" t="e">
        <f>'Работы 2021'!P40/'Работы 2021'!G40</f>
        <v>#DIV/0!</v>
      </c>
      <c r="L110" s="279" t="e">
        <f>'Работы 2021'!R40/'Работы 2021'!G40</f>
        <v>#DIV/0!</v>
      </c>
      <c r="M110" s="279" t="e">
        <f>'Работы 2021'!S40/'Работы 2021'!G40</f>
        <v>#DIV/0!</v>
      </c>
      <c r="N110" s="279" t="e">
        <f>'Работы 2021'!T40/'Работы 2021'!G40</f>
        <v>#DIV/0!</v>
      </c>
      <c r="O110" s="231" t="e">
        <f>'Работы 2021'!U40/'Работы 2021'!G40</f>
        <v>#DIV/0!</v>
      </c>
      <c r="P110" s="279" t="e">
        <f>'Работы 2021'!V40/'Работы 2021'!G40</f>
        <v>#DIV/0!</v>
      </c>
      <c r="Q110" s="231" t="e">
        <f>'Работы 2021'!W40/'Работы 2021'!G40</f>
        <v>#DIV/0!</v>
      </c>
      <c r="R110" s="231" t="e">
        <f>'Работы 2021'!X40/'Работы 2021'!G40</f>
        <v>#DIV/0!</v>
      </c>
      <c r="S110" s="231" t="e">
        <f>'Работы 2021'!Y40/'Работы 2021'!G40</f>
        <v>#DIV/0!</v>
      </c>
      <c r="T110" s="231" t="e">
        <f>'Работы 2021'!Z40/'Работы 2021'!G40</f>
        <v>#DIV/0!</v>
      </c>
      <c r="U110" s="231" t="e">
        <f>'Работы 2021'!AA40/'Работы 2021'!G40</f>
        <v>#DIV/0!</v>
      </c>
      <c r="V110" s="231" t="e">
        <f>'Работы 2021'!AB40/'Работы 2021'!G40</f>
        <v>#DIV/0!</v>
      </c>
      <c r="W110" s="231" t="e">
        <f>'Работы 2021'!AC40/'Работы 2021'!G40</f>
        <v>#DIV/0!</v>
      </c>
      <c r="X110" s="231" t="e">
        <f>'Работы 2021'!AD40/'Работы 2021'!G40</f>
        <v>#DIV/0!</v>
      </c>
      <c r="Y110" s="231" t="e">
        <f>'Работы 2021'!AF40/'Работы 2021'!G40</f>
        <v>#DIV/0!</v>
      </c>
      <c r="Z110" s="279" t="e">
        <f>'Работы 2021'!AG40/'Работы 2021'!G40</f>
        <v>#DIV/0!</v>
      </c>
      <c r="AA110" s="279" t="e">
        <f>'Работы 2021'!AI40/'Работы 2021'!G40</f>
        <v>#DIV/0!</v>
      </c>
      <c r="AB110" s="279" t="e">
        <f>'Работы 2021'!AJ40/'Работы 2021'!G40</f>
        <v>#DIV/0!</v>
      </c>
      <c r="AC110" s="279" t="e">
        <f>'Работы 2021'!AK40/'Работы 2021'!G40</f>
        <v>#DIV/0!</v>
      </c>
      <c r="AD110" s="231" t="e">
        <f>'Работы 2021'!AL40/'Работы 2021'!G40</f>
        <v>#DIV/0!</v>
      </c>
    </row>
    <row r="111" spans="1:30" s="240" customFormat="1" ht="32.25" customHeight="1" x14ac:dyDescent="0.25">
      <c r="A111" s="92"/>
      <c r="B111" s="243" t="s">
        <v>440</v>
      </c>
      <c r="C111" s="238" t="s">
        <v>165</v>
      </c>
      <c r="D111" s="238"/>
      <c r="E111" s="238"/>
      <c r="F111" s="238"/>
      <c r="G111" s="239" t="s">
        <v>296</v>
      </c>
      <c r="H111" s="239" t="s">
        <v>108</v>
      </c>
      <c r="I111" s="253" t="e">
        <f t="shared" si="4"/>
        <v>#DIV/0!</v>
      </c>
      <c r="J111" s="231" t="e">
        <f>'Работы 2021'!O41/'Работы 2021'!G41</f>
        <v>#DIV/0!</v>
      </c>
      <c r="K111" s="279" t="e">
        <f>'Работы 2021'!P41/'Работы 2021'!G41</f>
        <v>#DIV/0!</v>
      </c>
      <c r="L111" s="279" t="e">
        <f>'Работы 2021'!R41/'Работы 2021'!G41</f>
        <v>#DIV/0!</v>
      </c>
      <c r="M111" s="279" t="e">
        <f>'Работы 2021'!S41/'Работы 2021'!G41</f>
        <v>#DIV/0!</v>
      </c>
      <c r="N111" s="279" t="e">
        <f>'Работы 2021'!T41/'Работы 2021'!G41</f>
        <v>#DIV/0!</v>
      </c>
      <c r="O111" s="231" t="e">
        <f>'Работы 2021'!U41/'Работы 2021'!G41</f>
        <v>#DIV/0!</v>
      </c>
      <c r="P111" s="279" t="e">
        <f>'Работы 2021'!V41/'Работы 2021'!G41</f>
        <v>#DIV/0!</v>
      </c>
      <c r="Q111" s="231" t="e">
        <f>'Работы 2021'!W41/'Работы 2021'!G41</f>
        <v>#DIV/0!</v>
      </c>
      <c r="R111" s="231" t="e">
        <f>'Работы 2021'!X41/'Работы 2021'!G41</f>
        <v>#DIV/0!</v>
      </c>
      <c r="S111" s="231" t="e">
        <f>'Работы 2021'!Y41/'Работы 2021'!G41</f>
        <v>#DIV/0!</v>
      </c>
      <c r="T111" s="231" t="e">
        <f>'Работы 2021'!Z41/'Работы 2021'!G41</f>
        <v>#DIV/0!</v>
      </c>
      <c r="U111" s="231" t="e">
        <f>'Работы 2021'!AA41/'Работы 2021'!G41</f>
        <v>#DIV/0!</v>
      </c>
      <c r="V111" s="231" t="e">
        <f>'Работы 2021'!AB41/'Работы 2021'!G41</f>
        <v>#DIV/0!</v>
      </c>
      <c r="W111" s="231" t="e">
        <f>'Работы 2021'!AC41/'Работы 2021'!G41</f>
        <v>#DIV/0!</v>
      </c>
      <c r="X111" s="231" t="e">
        <f>'Работы 2021'!AD41/'Работы 2021'!G41</f>
        <v>#DIV/0!</v>
      </c>
      <c r="Y111" s="231" t="e">
        <f>'Работы 2021'!AF41/'Работы 2021'!G41</f>
        <v>#DIV/0!</v>
      </c>
      <c r="Z111" s="279" t="e">
        <f>'Работы 2021'!AG41/'Работы 2021'!G41</f>
        <v>#DIV/0!</v>
      </c>
      <c r="AA111" s="279" t="e">
        <f>'Работы 2021'!AI41/'Работы 2021'!G41</f>
        <v>#DIV/0!</v>
      </c>
      <c r="AB111" s="279" t="e">
        <f>'Работы 2021'!AJ41/'Работы 2021'!G41</f>
        <v>#DIV/0!</v>
      </c>
      <c r="AC111" s="279" t="e">
        <f>'Работы 2021'!AK41/'Работы 2021'!G41</f>
        <v>#DIV/0!</v>
      </c>
      <c r="AD111" s="231" t="e">
        <f>'Работы 2021'!AL41/'Работы 2021'!G41</f>
        <v>#DIV/0!</v>
      </c>
    </row>
    <row r="112" spans="1:30" s="240" customFormat="1" ht="49.5" customHeight="1" x14ac:dyDescent="0.25">
      <c r="A112" s="92"/>
      <c r="B112" s="236" t="s">
        <v>450</v>
      </c>
      <c r="C112" s="237" t="s">
        <v>162</v>
      </c>
      <c r="D112" s="238" t="s">
        <v>157</v>
      </c>
      <c r="E112" s="238"/>
      <c r="F112" s="242"/>
      <c r="G112" s="239" t="s">
        <v>297</v>
      </c>
      <c r="H112" s="239" t="s">
        <v>108</v>
      </c>
      <c r="I112" s="253" t="e">
        <f t="shared" si="4"/>
        <v>#DIV/0!</v>
      </c>
      <c r="J112" s="231" t="e">
        <f>'Работы 2021'!O42/'Работы 2021'!G42</f>
        <v>#DIV/0!</v>
      </c>
      <c r="K112" s="279" t="e">
        <f>'Работы 2021'!P42/'Работы 2021'!G42</f>
        <v>#DIV/0!</v>
      </c>
      <c r="L112" s="279" t="e">
        <f>'Работы 2021'!R42/'Работы 2021'!G42</f>
        <v>#DIV/0!</v>
      </c>
      <c r="M112" s="279" t="e">
        <f>'Работы 2021'!S42/'Работы 2021'!G42</f>
        <v>#DIV/0!</v>
      </c>
      <c r="N112" s="279" t="e">
        <f>'Работы 2021'!T42/'Работы 2021'!G42</f>
        <v>#DIV/0!</v>
      </c>
      <c r="O112" s="231" t="e">
        <f>'Работы 2021'!U42/'Работы 2021'!G42</f>
        <v>#DIV/0!</v>
      </c>
      <c r="P112" s="279" t="e">
        <f>'Работы 2021'!V42/'Работы 2021'!G42</f>
        <v>#DIV/0!</v>
      </c>
      <c r="Q112" s="231" t="e">
        <f>'Работы 2021'!W42/'Работы 2021'!G42</f>
        <v>#DIV/0!</v>
      </c>
      <c r="R112" s="231" t="e">
        <f>'Работы 2021'!X42/'Работы 2021'!G42</f>
        <v>#DIV/0!</v>
      </c>
      <c r="S112" s="231" t="e">
        <f>'Работы 2021'!Y42/'Работы 2021'!G42</f>
        <v>#DIV/0!</v>
      </c>
      <c r="T112" s="231" t="e">
        <f>'Работы 2021'!Z42/'Работы 2021'!G42</f>
        <v>#DIV/0!</v>
      </c>
      <c r="U112" s="231" t="e">
        <f>'Работы 2021'!AA42/'Работы 2021'!G42</f>
        <v>#DIV/0!</v>
      </c>
      <c r="V112" s="231" t="e">
        <f>'Работы 2021'!AB42/'Работы 2021'!G42</f>
        <v>#DIV/0!</v>
      </c>
      <c r="W112" s="231" t="e">
        <f>'Работы 2021'!AC42/'Работы 2021'!G42</f>
        <v>#DIV/0!</v>
      </c>
      <c r="X112" s="231" t="e">
        <f>'Работы 2021'!AD42/'Работы 2021'!G42</f>
        <v>#DIV/0!</v>
      </c>
      <c r="Y112" s="231" t="e">
        <f>'Работы 2021'!AF42/'Работы 2021'!G42</f>
        <v>#DIV/0!</v>
      </c>
      <c r="Z112" s="279" t="e">
        <f>'Работы 2021'!AG42/'Работы 2021'!G42</f>
        <v>#DIV/0!</v>
      </c>
      <c r="AA112" s="279" t="e">
        <f>'Работы 2021'!AI42/'Работы 2021'!G42</f>
        <v>#DIV/0!</v>
      </c>
      <c r="AB112" s="279" t="e">
        <f>'Работы 2021'!AJ42/'Работы 2021'!G42</f>
        <v>#DIV/0!</v>
      </c>
      <c r="AC112" s="279" t="e">
        <f>'Работы 2021'!AK42/'Работы 2021'!G42</f>
        <v>#DIV/0!</v>
      </c>
      <c r="AD112" s="231" t="e">
        <f>'Работы 2021'!AL42/'Работы 2021'!G42</f>
        <v>#DIV/0!</v>
      </c>
    </row>
    <row r="113" spans="1:30" s="240" customFormat="1" ht="69.75" customHeight="1" x14ac:dyDescent="0.25">
      <c r="A113" s="92"/>
      <c r="B113" s="236" t="s">
        <v>437</v>
      </c>
      <c r="C113" s="238" t="s">
        <v>156</v>
      </c>
      <c r="D113" s="238" t="s">
        <v>168</v>
      </c>
      <c r="E113" s="237" t="s">
        <v>230</v>
      </c>
      <c r="F113" s="242"/>
      <c r="G113" s="244" t="s">
        <v>298</v>
      </c>
      <c r="H113" s="239" t="s">
        <v>108</v>
      </c>
      <c r="I113" s="253" t="e">
        <f t="shared" si="4"/>
        <v>#DIV/0!</v>
      </c>
      <c r="J113" s="231" t="e">
        <f>'Работы 2021'!O43/'Работы 2021'!G43</f>
        <v>#DIV/0!</v>
      </c>
      <c r="K113" s="279" t="e">
        <f>'Работы 2021'!P43/'Работы 2021'!G43</f>
        <v>#DIV/0!</v>
      </c>
      <c r="L113" s="279" t="e">
        <f>'Работы 2021'!R43/'Работы 2021'!G43</f>
        <v>#DIV/0!</v>
      </c>
      <c r="M113" s="279" t="e">
        <f>'Работы 2021'!S43/'Работы 2021'!G43</f>
        <v>#DIV/0!</v>
      </c>
      <c r="N113" s="279" t="e">
        <f>'Работы 2021'!T43/'Работы 2021'!G43</f>
        <v>#DIV/0!</v>
      </c>
      <c r="O113" s="231" t="e">
        <f>'Работы 2021'!U43/'Работы 2021'!G43</f>
        <v>#DIV/0!</v>
      </c>
      <c r="P113" s="279" t="e">
        <f>'Работы 2021'!V43/'Работы 2021'!G43</f>
        <v>#DIV/0!</v>
      </c>
      <c r="Q113" s="231" t="e">
        <f>'Работы 2021'!W43/'Работы 2021'!G43</f>
        <v>#DIV/0!</v>
      </c>
      <c r="R113" s="231" t="e">
        <f>'Работы 2021'!X43/'Работы 2021'!G43</f>
        <v>#DIV/0!</v>
      </c>
      <c r="S113" s="231" t="e">
        <f>'Работы 2021'!Y43/'Работы 2021'!G43</f>
        <v>#DIV/0!</v>
      </c>
      <c r="T113" s="231" t="e">
        <f>'Работы 2021'!Z43/'Работы 2021'!G43</f>
        <v>#DIV/0!</v>
      </c>
      <c r="U113" s="231" t="e">
        <f>'Работы 2021'!AA43/'Работы 2021'!G43</f>
        <v>#DIV/0!</v>
      </c>
      <c r="V113" s="231" t="e">
        <f>'Работы 2021'!AB43/'Работы 2021'!G43</f>
        <v>#DIV/0!</v>
      </c>
      <c r="W113" s="231" t="e">
        <f>'Работы 2021'!AC43/'Работы 2021'!G43</f>
        <v>#DIV/0!</v>
      </c>
      <c r="X113" s="231" t="e">
        <f>'Работы 2021'!AD43/'Работы 2021'!G43</f>
        <v>#DIV/0!</v>
      </c>
      <c r="Y113" s="231" t="e">
        <f>'Работы 2021'!AF43/'Работы 2021'!G43</f>
        <v>#DIV/0!</v>
      </c>
      <c r="Z113" s="279" t="e">
        <f>'Работы 2021'!AG43/'Работы 2021'!G43</f>
        <v>#DIV/0!</v>
      </c>
      <c r="AA113" s="279" t="e">
        <f>'Работы 2021'!AI43/'Работы 2021'!G43</f>
        <v>#DIV/0!</v>
      </c>
      <c r="AB113" s="279" t="e">
        <f>'Работы 2021'!AJ43/'Работы 2021'!G43</f>
        <v>#DIV/0!</v>
      </c>
      <c r="AC113" s="279" t="e">
        <f>'Работы 2021'!AK43/'Работы 2021'!G43</f>
        <v>#DIV/0!</v>
      </c>
      <c r="AD113" s="231" t="e">
        <f>'Работы 2021'!AL43/'Работы 2021'!G43</f>
        <v>#DIV/0!</v>
      </c>
    </row>
    <row r="114" spans="1:30" s="240" customFormat="1" ht="68.25" customHeight="1" x14ac:dyDescent="0.25">
      <c r="A114" s="92"/>
      <c r="B114" s="241" t="s">
        <v>455</v>
      </c>
      <c r="C114" s="238" t="s">
        <v>188</v>
      </c>
      <c r="D114" s="238" t="s">
        <v>188</v>
      </c>
      <c r="E114" s="238"/>
      <c r="F114" s="238"/>
      <c r="G114" s="239" t="s">
        <v>299</v>
      </c>
      <c r="H114" s="239" t="s">
        <v>108</v>
      </c>
      <c r="I114" s="253" t="e">
        <f t="shared" si="4"/>
        <v>#DIV/0!</v>
      </c>
      <c r="J114" s="231" t="e">
        <f>'Работы 2021'!O44/'Работы 2021'!G44</f>
        <v>#DIV/0!</v>
      </c>
      <c r="K114" s="279" t="e">
        <f>'Работы 2021'!P44/'Работы 2021'!G44</f>
        <v>#DIV/0!</v>
      </c>
      <c r="L114" s="279" t="e">
        <f>'Работы 2021'!R44/'Работы 2021'!G44</f>
        <v>#DIV/0!</v>
      </c>
      <c r="M114" s="279" t="e">
        <f>'Работы 2021'!S44/'Работы 2021'!G44</f>
        <v>#DIV/0!</v>
      </c>
      <c r="N114" s="279" t="e">
        <f>'Работы 2021'!T44/'Работы 2021'!G44</f>
        <v>#DIV/0!</v>
      </c>
      <c r="O114" s="231" t="e">
        <f>'Работы 2021'!U44/'Работы 2021'!G44</f>
        <v>#DIV/0!</v>
      </c>
      <c r="P114" s="279" t="e">
        <f>'Работы 2021'!V44/'Работы 2021'!G44</f>
        <v>#DIV/0!</v>
      </c>
      <c r="Q114" s="231" t="e">
        <f>'Работы 2021'!W44/'Работы 2021'!G44</f>
        <v>#DIV/0!</v>
      </c>
      <c r="R114" s="231" t="e">
        <f>'Работы 2021'!X44/'Работы 2021'!G44</f>
        <v>#DIV/0!</v>
      </c>
      <c r="S114" s="231" t="e">
        <f>'Работы 2021'!Y44/'Работы 2021'!G44</f>
        <v>#DIV/0!</v>
      </c>
      <c r="T114" s="231" t="e">
        <f>'Работы 2021'!Z44/'Работы 2021'!G44</f>
        <v>#DIV/0!</v>
      </c>
      <c r="U114" s="231" t="e">
        <f>'Работы 2021'!AA44/'Работы 2021'!G44</f>
        <v>#DIV/0!</v>
      </c>
      <c r="V114" s="231" t="e">
        <f>'Работы 2021'!AB44/'Работы 2021'!G44</f>
        <v>#DIV/0!</v>
      </c>
      <c r="W114" s="231" t="e">
        <f>'Работы 2021'!AC44/'Работы 2021'!G44</f>
        <v>#DIV/0!</v>
      </c>
      <c r="X114" s="231" t="e">
        <f>'Работы 2021'!AD44/'Работы 2021'!G44</f>
        <v>#DIV/0!</v>
      </c>
      <c r="Y114" s="231" t="e">
        <f>'Работы 2021'!AF44/'Работы 2021'!G44</f>
        <v>#DIV/0!</v>
      </c>
      <c r="Z114" s="279" t="e">
        <f>'Работы 2021'!AG44/'Работы 2021'!G44</f>
        <v>#DIV/0!</v>
      </c>
      <c r="AA114" s="279" t="e">
        <f>'Работы 2021'!AI44/'Работы 2021'!G44</f>
        <v>#DIV/0!</v>
      </c>
      <c r="AB114" s="279" t="e">
        <f>'Работы 2021'!AJ44/'Работы 2021'!G44</f>
        <v>#DIV/0!</v>
      </c>
      <c r="AC114" s="279" t="e">
        <f>'Работы 2021'!AK44/'Работы 2021'!G44</f>
        <v>#DIV/0!</v>
      </c>
      <c r="AD114" s="231" t="e">
        <f>'Работы 2021'!AL44/'Работы 2021'!G44</f>
        <v>#DIV/0!</v>
      </c>
    </row>
    <row r="115" spans="1:30" s="240" customFormat="1" ht="32.25" customHeight="1" x14ac:dyDescent="0.25">
      <c r="A115" s="92"/>
      <c r="B115" s="241" t="s">
        <v>441</v>
      </c>
      <c r="C115" s="243" t="s">
        <v>197</v>
      </c>
      <c r="D115" s="245" t="s">
        <v>336</v>
      </c>
      <c r="E115" s="238"/>
      <c r="F115" s="238"/>
      <c r="G115" s="239" t="s">
        <v>300</v>
      </c>
      <c r="H115" s="239" t="s">
        <v>108</v>
      </c>
      <c r="I115" s="253" t="e">
        <f t="shared" si="4"/>
        <v>#DIV/0!</v>
      </c>
      <c r="J115" s="231" t="e">
        <f>'Работы 2021'!O45/'Работы 2021'!G45</f>
        <v>#DIV/0!</v>
      </c>
      <c r="K115" s="279" t="e">
        <f>'Работы 2021'!P45/'Работы 2021'!G45</f>
        <v>#DIV/0!</v>
      </c>
      <c r="L115" s="279" t="e">
        <f>'Работы 2021'!R45/'Работы 2021'!G45</f>
        <v>#DIV/0!</v>
      </c>
      <c r="M115" s="279" t="e">
        <f>'Работы 2021'!S45/'Работы 2021'!G45</f>
        <v>#DIV/0!</v>
      </c>
      <c r="N115" s="279" t="e">
        <f>'Работы 2021'!T45/'Работы 2021'!G45</f>
        <v>#DIV/0!</v>
      </c>
      <c r="O115" s="231" t="e">
        <f>'Работы 2021'!U45/'Работы 2021'!G45</f>
        <v>#DIV/0!</v>
      </c>
      <c r="P115" s="279" t="e">
        <f>'Работы 2021'!V45/'Работы 2021'!G45</f>
        <v>#DIV/0!</v>
      </c>
      <c r="Q115" s="231" t="e">
        <f>'Работы 2021'!W45/'Работы 2021'!G45</f>
        <v>#DIV/0!</v>
      </c>
      <c r="R115" s="231" t="e">
        <f>'Работы 2021'!X45/'Работы 2021'!G45</f>
        <v>#DIV/0!</v>
      </c>
      <c r="S115" s="231" t="e">
        <f>'Работы 2021'!Y45/'Работы 2021'!G45</f>
        <v>#DIV/0!</v>
      </c>
      <c r="T115" s="231" t="e">
        <f>'Работы 2021'!Z45/'Работы 2021'!G45</f>
        <v>#DIV/0!</v>
      </c>
      <c r="U115" s="231" t="e">
        <f>'Работы 2021'!AA45/'Работы 2021'!G45</f>
        <v>#DIV/0!</v>
      </c>
      <c r="V115" s="231" t="e">
        <f>'Работы 2021'!AB45/'Работы 2021'!G45</f>
        <v>#DIV/0!</v>
      </c>
      <c r="W115" s="231" t="e">
        <f>'Работы 2021'!AC45/'Работы 2021'!G45</f>
        <v>#DIV/0!</v>
      </c>
      <c r="X115" s="231" t="e">
        <f>'Работы 2021'!AD45/'Работы 2021'!G45</f>
        <v>#DIV/0!</v>
      </c>
      <c r="Y115" s="231" t="e">
        <f>'Работы 2021'!AF45/'Работы 2021'!G45</f>
        <v>#DIV/0!</v>
      </c>
      <c r="Z115" s="279" t="e">
        <f>'Работы 2021'!AG45/'Работы 2021'!G45</f>
        <v>#DIV/0!</v>
      </c>
      <c r="AA115" s="279" t="e">
        <f>'Работы 2021'!AI45/'Работы 2021'!G45</f>
        <v>#DIV/0!</v>
      </c>
      <c r="AB115" s="279" t="e">
        <f>'Работы 2021'!AJ45/'Работы 2021'!G45</f>
        <v>#DIV/0!</v>
      </c>
      <c r="AC115" s="279" t="e">
        <f>'Работы 2021'!AK45/'Работы 2021'!G45</f>
        <v>#DIV/0!</v>
      </c>
      <c r="AD115" s="231" t="e">
        <f>'Работы 2021'!AL45/'Работы 2021'!G45</f>
        <v>#DIV/0!</v>
      </c>
    </row>
    <row r="116" spans="1:30" s="240" customFormat="1" ht="63" x14ac:dyDescent="0.25">
      <c r="A116" s="92"/>
      <c r="B116" s="236" t="s">
        <v>457</v>
      </c>
      <c r="C116" s="237" t="s">
        <v>107</v>
      </c>
      <c r="D116" s="237" t="s">
        <v>239</v>
      </c>
      <c r="E116" s="238"/>
      <c r="F116" s="238"/>
      <c r="G116" s="239" t="s">
        <v>301</v>
      </c>
      <c r="H116" s="239" t="s">
        <v>108</v>
      </c>
      <c r="I116" s="253" t="e">
        <f t="shared" si="4"/>
        <v>#DIV/0!</v>
      </c>
      <c r="J116" s="231" t="e">
        <f>'Работы 2021'!O46/'Работы 2021'!G46</f>
        <v>#DIV/0!</v>
      </c>
      <c r="K116" s="279" t="e">
        <f>'Работы 2021'!P46/'Работы 2021'!G46</f>
        <v>#DIV/0!</v>
      </c>
      <c r="L116" s="279" t="e">
        <f>'Работы 2021'!R46/'Работы 2021'!G46</f>
        <v>#DIV/0!</v>
      </c>
      <c r="M116" s="279" t="e">
        <f>'Работы 2021'!S46/'Работы 2021'!G46</f>
        <v>#DIV/0!</v>
      </c>
      <c r="N116" s="279" t="e">
        <f>'Работы 2021'!T46/'Работы 2021'!G46</f>
        <v>#DIV/0!</v>
      </c>
      <c r="O116" s="231" t="e">
        <f>'Работы 2021'!U46/'Работы 2021'!G46</f>
        <v>#DIV/0!</v>
      </c>
      <c r="P116" s="279" t="e">
        <f>'Работы 2021'!V46/'Работы 2021'!G46</f>
        <v>#DIV/0!</v>
      </c>
      <c r="Q116" s="231" t="e">
        <f>'Работы 2021'!W46/'Работы 2021'!G46</f>
        <v>#DIV/0!</v>
      </c>
      <c r="R116" s="231" t="e">
        <f>'Работы 2021'!X46/'Работы 2021'!G46</f>
        <v>#DIV/0!</v>
      </c>
      <c r="S116" s="231" t="e">
        <f>'Работы 2021'!Y46/'Работы 2021'!G46</f>
        <v>#DIV/0!</v>
      </c>
      <c r="T116" s="231" t="e">
        <f>'Работы 2021'!Z46/'Работы 2021'!G46</f>
        <v>#DIV/0!</v>
      </c>
      <c r="U116" s="231" t="e">
        <f>'Работы 2021'!AA46/'Работы 2021'!G46</f>
        <v>#DIV/0!</v>
      </c>
      <c r="V116" s="231" t="e">
        <f>'Работы 2021'!AB46/'Работы 2021'!G46</f>
        <v>#DIV/0!</v>
      </c>
      <c r="W116" s="231" t="e">
        <f>'Работы 2021'!AC46/'Работы 2021'!G46</f>
        <v>#DIV/0!</v>
      </c>
      <c r="X116" s="231" t="e">
        <f>'Работы 2021'!AD46/'Работы 2021'!G46</f>
        <v>#DIV/0!</v>
      </c>
      <c r="Y116" s="231" t="e">
        <f>'Работы 2021'!AF46/'Работы 2021'!G46</f>
        <v>#DIV/0!</v>
      </c>
      <c r="Z116" s="279" t="e">
        <f>'Работы 2021'!AG46/'Работы 2021'!G46</f>
        <v>#DIV/0!</v>
      </c>
      <c r="AA116" s="279" t="e">
        <f>'Работы 2021'!AI46/'Работы 2021'!G46</f>
        <v>#DIV/0!</v>
      </c>
      <c r="AB116" s="279" t="e">
        <f>'Работы 2021'!AJ46/'Работы 2021'!G46</f>
        <v>#DIV/0!</v>
      </c>
      <c r="AC116" s="279" t="e">
        <f>'Работы 2021'!AK46/'Работы 2021'!G46</f>
        <v>#DIV/0!</v>
      </c>
      <c r="AD116" s="231" t="e">
        <f>'Работы 2021'!AL46/'Работы 2021'!G46</f>
        <v>#DIV/0!</v>
      </c>
    </row>
    <row r="117" spans="1:30" s="240" customFormat="1" ht="66" customHeight="1" x14ac:dyDescent="0.25">
      <c r="A117" s="92"/>
      <c r="B117" s="236" t="s">
        <v>433</v>
      </c>
      <c r="C117" s="238" t="s">
        <v>156</v>
      </c>
      <c r="D117" s="238" t="s">
        <v>157</v>
      </c>
      <c r="E117" s="237" t="s">
        <v>230</v>
      </c>
      <c r="F117" s="242"/>
      <c r="G117" s="239" t="s">
        <v>297</v>
      </c>
      <c r="H117" s="239" t="s">
        <v>108</v>
      </c>
      <c r="I117" s="253" t="e">
        <f t="shared" si="4"/>
        <v>#DIV/0!</v>
      </c>
      <c r="J117" s="231" t="e">
        <f>'Работы 2021'!O47/'Работы 2021'!G47</f>
        <v>#DIV/0!</v>
      </c>
      <c r="K117" s="279" t="e">
        <f>'Работы 2021'!P47/'Работы 2021'!G47</f>
        <v>#DIV/0!</v>
      </c>
      <c r="L117" s="279" t="e">
        <f>'Работы 2021'!R47/'Работы 2021'!G47</f>
        <v>#DIV/0!</v>
      </c>
      <c r="M117" s="279" t="e">
        <f>'Работы 2021'!S47/'Работы 2021'!G47</f>
        <v>#DIV/0!</v>
      </c>
      <c r="N117" s="279" t="e">
        <f>'Работы 2021'!T47/'Работы 2021'!G47</f>
        <v>#DIV/0!</v>
      </c>
      <c r="O117" s="231" t="e">
        <f>'Работы 2021'!U47/'Работы 2021'!G47</f>
        <v>#DIV/0!</v>
      </c>
      <c r="P117" s="279" t="e">
        <f>'Работы 2021'!V47/'Работы 2021'!G47</f>
        <v>#DIV/0!</v>
      </c>
      <c r="Q117" s="231" t="e">
        <f>'Работы 2021'!W47/'Работы 2021'!G47</f>
        <v>#DIV/0!</v>
      </c>
      <c r="R117" s="231" t="e">
        <f>'Работы 2021'!X47/'Работы 2021'!G47</f>
        <v>#DIV/0!</v>
      </c>
      <c r="S117" s="231" t="e">
        <f>'Работы 2021'!Y47/'Работы 2021'!G47</f>
        <v>#DIV/0!</v>
      </c>
      <c r="T117" s="231" t="e">
        <f>'Работы 2021'!Z47/'Работы 2021'!G47</f>
        <v>#DIV/0!</v>
      </c>
      <c r="U117" s="231" t="e">
        <f>'Работы 2021'!AA47/'Работы 2021'!G47</f>
        <v>#DIV/0!</v>
      </c>
      <c r="V117" s="231" t="e">
        <f>'Работы 2021'!AB47/'Работы 2021'!G47</f>
        <v>#DIV/0!</v>
      </c>
      <c r="W117" s="231" t="e">
        <f>'Работы 2021'!AC47/'Работы 2021'!G47</f>
        <v>#DIV/0!</v>
      </c>
      <c r="X117" s="231" t="e">
        <f>'Работы 2021'!AD47/'Работы 2021'!G47</f>
        <v>#DIV/0!</v>
      </c>
      <c r="Y117" s="231" t="e">
        <f>'Работы 2021'!AF47/'Работы 2021'!G47</f>
        <v>#DIV/0!</v>
      </c>
      <c r="Z117" s="279" t="e">
        <f>'Работы 2021'!AG47/'Работы 2021'!G47</f>
        <v>#DIV/0!</v>
      </c>
      <c r="AA117" s="279" t="e">
        <f>'Работы 2021'!AI47/'Работы 2021'!G47</f>
        <v>#DIV/0!</v>
      </c>
      <c r="AB117" s="279" t="e">
        <f>'Работы 2021'!AJ47/'Работы 2021'!G47</f>
        <v>#DIV/0!</v>
      </c>
      <c r="AC117" s="279" t="e">
        <f>'Работы 2021'!AK47/'Работы 2021'!G47</f>
        <v>#DIV/0!</v>
      </c>
      <c r="AD117" s="231" t="e">
        <f>'Работы 2021'!AL47/'Работы 2021'!G47</f>
        <v>#DIV/0!</v>
      </c>
    </row>
    <row r="118" spans="1:30" s="240" customFormat="1" ht="66" customHeight="1" x14ac:dyDescent="0.25">
      <c r="A118" s="92"/>
      <c r="B118" s="236" t="s">
        <v>434</v>
      </c>
      <c r="C118" s="238" t="s">
        <v>156</v>
      </c>
      <c r="D118" s="238" t="s">
        <v>157</v>
      </c>
      <c r="E118" s="237" t="s">
        <v>223</v>
      </c>
      <c r="F118" s="242"/>
      <c r="G118" s="239" t="s">
        <v>297</v>
      </c>
      <c r="H118" s="239" t="s">
        <v>108</v>
      </c>
      <c r="I118" s="253" t="e">
        <f t="shared" ref="I118:I151" si="5">J118+O118+Q118+R118+S118+T118+U118+V118+W118+X118+Y118+AD118</f>
        <v>#DIV/0!</v>
      </c>
      <c r="J118" s="231" t="e">
        <f>'Работы 2021'!O48/'Работы 2021'!G48</f>
        <v>#DIV/0!</v>
      </c>
      <c r="K118" s="279" t="e">
        <f>'Работы 2021'!P48/'Работы 2021'!G48</f>
        <v>#DIV/0!</v>
      </c>
      <c r="L118" s="279" t="e">
        <f>'Работы 2021'!R48/'Работы 2021'!G48</f>
        <v>#DIV/0!</v>
      </c>
      <c r="M118" s="279" t="e">
        <f>'Работы 2021'!S48/'Работы 2021'!G48</f>
        <v>#DIV/0!</v>
      </c>
      <c r="N118" s="279" t="e">
        <f>'Работы 2021'!T48/'Работы 2021'!G48</f>
        <v>#DIV/0!</v>
      </c>
      <c r="O118" s="231" t="e">
        <f>'Работы 2021'!U48/'Работы 2021'!G48</f>
        <v>#DIV/0!</v>
      </c>
      <c r="P118" s="279" t="e">
        <f>'Работы 2021'!V48/'Работы 2021'!G48</f>
        <v>#DIV/0!</v>
      </c>
      <c r="Q118" s="231" t="e">
        <f>'Работы 2021'!W48/'Работы 2021'!G48</f>
        <v>#DIV/0!</v>
      </c>
      <c r="R118" s="231" t="e">
        <f>'Работы 2021'!X48/'Работы 2021'!G48</f>
        <v>#DIV/0!</v>
      </c>
      <c r="S118" s="231" t="e">
        <f>'Работы 2021'!Y48/'Работы 2021'!G48</f>
        <v>#DIV/0!</v>
      </c>
      <c r="T118" s="231" t="e">
        <f>'Работы 2021'!Z48/'Работы 2021'!G48</f>
        <v>#DIV/0!</v>
      </c>
      <c r="U118" s="231" t="e">
        <f>'Работы 2021'!AA48/'Работы 2021'!G48</f>
        <v>#DIV/0!</v>
      </c>
      <c r="V118" s="231" t="e">
        <f>'Работы 2021'!AB48/'Работы 2021'!G48</f>
        <v>#DIV/0!</v>
      </c>
      <c r="W118" s="231" t="e">
        <f>'Работы 2021'!AC48/'Работы 2021'!G48</f>
        <v>#DIV/0!</v>
      </c>
      <c r="X118" s="231" t="e">
        <f>'Работы 2021'!AD48/'Работы 2021'!G48</f>
        <v>#DIV/0!</v>
      </c>
      <c r="Y118" s="231" t="e">
        <f>'Работы 2021'!AF48/'Работы 2021'!G48</f>
        <v>#DIV/0!</v>
      </c>
      <c r="Z118" s="279" t="e">
        <f>'Работы 2021'!AG48/'Работы 2021'!G48</f>
        <v>#DIV/0!</v>
      </c>
      <c r="AA118" s="279" t="e">
        <f>'Работы 2021'!AI48/'Работы 2021'!G48</f>
        <v>#DIV/0!</v>
      </c>
      <c r="AB118" s="279" t="e">
        <f>'Работы 2021'!AJ48/'Работы 2021'!G48</f>
        <v>#DIV/0!</v>
      </c>
      <c r="AC118" s="279" t="e">
        <f>'Работы 2021'!AK48/'Работы 2021'!G48</f>
        <v>#DIV/0!</v>
      </c>
      <c r="AD118" s="231" t="e">
        <f>'Работы 2021'!AL48/'Работы 2021'!G48</f>
        <v>#DIV/0!</v>
      </c>
    </row>
    <row r="119" spans="1:30" s="240" customFormat="1" ht="128.25" customHeight="1" x14ac:dyDescent="0.25">
      <c r="A119" s="92"/>
      <c r="B119" s="243" t="s">
        <v>456</v>
      </c>
      <c r="C119" s="238" t="s">
        <v>160</v>
      </c>
      <c r="D119" s="238" t="s">
        <v>161</v>
      </c>
      <c r="E119" s="238"/>
      <c r="F119" s="238"/>
      <c r="G119" s="239" t="s">
        <v>302</v>
      </c>
      <c r="H119" s="239" t="s">
        <v>116</v>
      </c>
      <c r="I119" s="253" t="e">
        <f t="shared" si="5"/>
        <v>#DIV/0!</v>
      </c>
      <c r="J119" s="231" t="e">
        <f>'Работы 2021'!O49/'Работы 2021'!G49</f>
        <v>#DIV/0!</v>
      </c>
      <c r="K119" s="279" t="e">
        <f>'Работы 2021'!P49/'Работы 2021'!G49</f>
        <v>#DIV/0!</v>
      </c>
      <c r="L119" s="279" t="e">
        <f>'Работы 2021'!R49/'Работы 2021'!G49</f>
        <v>#DIV/0!</v>
      </c>
      <c r="M119" s="279" t="e">
        <f>'Работы 2021'!S49/'Работы 2021'!G49</f>
        <v>#DIV/0!</v>
      </c>
      <c r="N119" s="279" t="e">
        <f>'Работы 2021'!T49/'Работы 2021'!G49</f>
        <v>#DIV/0!</v>
      </c>
      <c r="O119" s="231" t="e">
        <f>'Работы 2021'!U49/'Работы 2021'!G49</f>
        <v>#DIV/0!</v>
      </c>
      <c r="P119" s="279" t="e">
        <f>'Работы 2021'!V49/'Работы 2021'!G49</f>
        <v>#DIV/0!</v>
      </c>
      <c r="Q119" s="231" t="e">
        <f>'Работы 2021'!W49/'Работы 2021'!G49</f>
        <v>#DIV/0!</v>
      </c>
      <c r="R119" s="231" t="e">
        <f>'Работы 2021'!X49/'Работы 2021'!G49</f>
        <v>#DIV/0!</v>
      </c>
      <c r="S119" s="231" t="e">
        <f>'Работы 2021'!Y49/'Работы 2021'!G49</f>
        <v>#DIV/0!</v>
      </c>
      <c r="T119" s="231" t="e">
        <f>'Работы 2021'!Z49/'Работы 2021'!G49</f>
        <v>#DIV/0!</v>
      </c>
      <c r="U119" s="231" t="e">
        <f>'Работы 2021'!AA49/'Работы 2021'!G49</f>
        <v>#DIV/0!</v>
      </c>
      <c r="V119" s="231" t="e">
        <f>'Работы 2021'!AB49/'Работы 2021'!G49</f>
        <v>#DIV/0!</v>
      </c>
      <c r="W119" s="231" t="e">
        <f>'Работы 2021'!AC49/'Работы 2021'!G49</f>
        <v>#DIV/0!</v>
      </c>
      <c r="X119" s="231" t="e">
        <f>'Работы 2021'!AD49/'Работы 2021'!G49</f>
        <v>#DIV/0!</v>
      </c>
      <c r="Y119" s="231" t="e">
        <f>'Работы 2021'!AF49/'Работы 2021'!G49</f>
        <v>#DIV/0!</v>
      </c>
      <c r="Z119" s="279" t="e">
        <f>'Работы 2021'!AG49/'Работы 2021'!G49</f>
        <v>#DIV/0!</v>
      </c>
      <c r="AA119" s="279" t="e">
        <f>'Работы 2021'!AI49/'Работы 2021'!G49</f>
        <v>#DIV/0!</v>
      </c>
      <c r="AB119" s="279" t="e">
        <f>'Работы 2021'!AJ49/'Работы 2021'!G49</f>
        <v>#DIV/0!</v>
      </c>
      <c r="AC119" s="279" t="e">
        <f>'Работы 2021'!AK49/'Работы 2021'!G49</f>
        <v>#DIV/0!</v>
      </c>
      <c r="AD119" s="231" t="e">
        <f>'Работы 2021'!AL49/'Работы 2021'!G49</f>
        <v>#DIV/0!</v>
      </c>
    </row>
    <row r="120" spans="1:30" s="240" customFormat="1" ht="128.25" customHeight="1" x14ac:dyDescent="0.25">
      <c r="A120" s="92"/>
      <c r="B120" s="243" t="s">
        <v>456</v>
      </c>
      <c r="C120" s="238" t="s">
        <v>160</v>
      </c>
      <c r="D120" s="238" t="s">
        <v>161</v>
      </c>
      <c r="E120" s="238"/>
      <c r="F120" s="238"/>
      <c r="G120" s="239" t="s">
        <v>303</v>
      </c>
      <c r="H120" s="239" t="s">
        <v>108</v>
      </c>
      <c r="I120" s="253" t="e">
        <f t="shared" si="5"/>
        <v>#DIV/0!</v>
      </c>
      <c r="J120" s="231" t="e">
        <f>'Работы 2021'!O50/'Работы 2021'!G50</f>
        <v>#DIV/0!</v>
      </c>
      <c r="K120" s="279" t="e">
        <f>'Работы 2021'!P50/'Работы 2021'!G50</f>
        <v>#DIV/0!</v>
      </c>
      <c r="L120" s="279" t="e">
        <f>'Работы 2021'!R50/'Работы 2021'!G50</f>
        <v>#DIV/0!</v>
      </c>
      <c r="M120" s="279" t="e">
        <f>'Работы 2021'!S50/'Работы 2021'!G50</f>
        <v>#DIV/0!</v>
      </c>
      <c r="N120" s="279" t="e">
        <f>'Работы 2021'!T50/'Работы 2021'!G50</f>
        <v>#DIV/0!</v>
      </c>
      <c r="O120" s="231" t="e">
        <f>'Работы 2021'!U50/'Работы 2021'!G50</f>
        <v>#DIV/0!</v>
      </c>
      <c r="P120" s="279" t="e">
        <f>'Работы 2021'!V50/'Работы 2021'!G50</f>
        <v>#DIV/0!</v>
      </c>
      <c r="Q120" s="231" t="e">
        <f>'Работы 2021'!W50/'Работы 2021'!G50</f>
        <v>#DIV/0!</v>
      </c>
      <c r="R120" s="231" t="e">
        <f>'Работы 2021'!X50/'Работы 2021'!G50</f>
        <v>#DIV/0!</v>
      </c>
      <c r="S120" s="231" t="e">
        <f>'Работы 2021'!Y50/'Работы 2021'!G50</f>
        <v>#DIV/0!</v>
      </c>
      <c r="T120" s="231" t="e">
        <f>'Работы 2021'!Z50/'Работы 2021'!G50</f>
        <v>#DIV/0!</v>
      </c>
      <c r="U120" s="231" t="e">
        <f>'Работы 2021'!AA50/'Работы 2021'!G50</f>
        <v>#DIV/0!</v>
      </c>
      <c r="V120" s="231" t="e">
        <f>'Работы 2021'!AB50/'Работы 2021'!G50</f>
        <v>#DIV/0!</v>
      </c>
      <c r="W120" s="231" t="e">
        <f>'Работы 2021'!AC50/'Работы 2021'!G50</f>
        <v>#DIV/0!</v>
      </c>
      <c r="X120" s="231" t="e">
        <f>'Работы 2021'!AD50/'Работы 2021'!G50</f>
        <v>#DIV/0!</v>
      </c>
      <c r="Y120" s="231" t="e">
        <f>'Работы 2021'!AF50/'Работы 2021'!G50</f>
        <v>#DIV/0!</v>
      </c>
      <c r="Z120" s="279" t="e">
        <f>'Работы 2021'!AG50/'Работы 2021'!G50</f>
        <v>#DIV/0!</v>
      </c>
      <c r="AA120" s="279" t="e">
        <f>'Работы 2021'!AI50/'Работы 2021'!G50</f>
        <v>#DIV/0!</v>
      </c>
      <c r="AB120" s="279" t="e">
        <f>'Работы 2021'!AJ50/'Работы 2021'!G50</f>
        <v>#DIV/0!</v>
      </c>
      <c r="AC120" s="279" t="e">
        <f>'Работы 2021'!AK50/'Работы 2021'!G50</f>
        <v>#DIV/0!</v>
      </c>
      <c r="AD120" s="231" t="e">
        <f>'Работы 2021'!AL50/'Работы 2021'!G50</f>
        <v>#DIV/0!</v>
      </c>
    </row>
    <row r="121" spans="1:30" s="240" customFormat="1" ht="66" customHeight="1" x14ac:dyDescent="0.25">
      <c r="A121" s="92"/>
      <c r="B121" s="236" t="s">
        <v>458</v>
      </c>
      <c r="C121" s="238" t="s">
        <v>107</v>
      </c>
      <c r="D121" s="238" t="s">
        <v>199</v>
      </c>
      <c r="E121" s="238"/>
      <c r="F121" s="238" t="s">
        <v>220</v>
      </c>
      <c r="G121" s="239" t="s">
        <v>304</v>
      </c>
      <c r="H121" s="239" t="s">
        <v>108</v>
      </c>
      <c r="I121" s="253" t="e">
        <f t="shared" si="5"/>
        <v>#DIV/0!</v>
      </c>
      <c r="J121" s="231" t="e">
        <f>'Работы 2021'!O51/'Работы 2021'!G51</f>
        <v>#DIV/0!</v>
      </c>
      <c r="K121" s="279" t="e">
        <f>'Работы 2021'!P51/'Работы 2021'!G51</f>
        <v>#DIV/0!</v>
      </c>
      <c r="L121" s="279" t="e">
        <f>'Работы 2021'!R51/'Работы 2021'!G51</f>
        <v>#DIV/0!</v>
      </c>
      <c r="M121" s="279" t="e">
        <f>'Работы 2021'!S51/'Работы 2021'!G51</f>
        <v>#DIV/0!</v>
      </c>
      <c r="N121" s="279" t="e">
        <f>'Работы 2021'!T51/'Работы 2021'!G51</f>
        <v>#DIV/0!</v>
      </c>
      <c r="O121" s="231" t="e">
        <f>'Работы 2021'!U51/'Работы 2021'!G51</f>
        <v>#DIV/0!</v>
      </c>
      <c r="P121" s="279" t="e">
        <f>'Работы 2021'!V51/'Работы 2021'!G51</f>
        <v>#DIV/0!</v>
      </c>
      <c r="Q121" s="231" t="e">
        <f>'Работы 2021'!W51/'Работы 2021'!G51</f>
        <v>#DIV/0!</v>
      </c>
      <c r="R121" s="231" t="e">
        <f>'Работы 2021'!X51/'Работы 2021'!G51</f>
        <v>#DIV/0!</v>
      </c>
      <c r="S121" s="231" t="e">
        <f>'Работы 2021'!Y51/'Работы 2021'!G51</f>
        <v>#DIV/0!</v>
      </c>
      <c r="T121" s="231" t="e">
        <f>'Работы 2021'!Z51/'Работы 2021'!G51</f>
        <v>#DIV/0!</v>
      </c>
      <c r="U121" s="231" t="e">
        <f>'Работы 2021'!AA51/'Работы 2021'!G51</f>
        <v>#DIV/0!</v>
      </c>
      <c r="V121" s="231" t="e">
        <f>'Работы 2021'!AB51/'Работы 2021'!G51</f>
        <v>#DIV/0!</v>
      </c>
      <c r="W121" s="231" t="e">
        <f>'Работы 2021'!AC51/'Работы 2021'!G51</f>
        <v>#DIV/0!</v>
      </c>
      <c r="X121" s="231" t="e">
        <f>'Работы 2021'!AD51/'Работы 2021'!G51</f>
        <v>#DIV/0!</v>
      </c>
      <c r="Y121" s="231" t="e">
        <f>'Работы 2021'!AF51/'Работы 2021'!G51</f>
        <v>#DIV/0!</v>
      </c>
      <c r="Z121" s="279" t="e">
        <f>'Работы 2021'!AG51/'Работы 2021'!G51</f>
        <v>#DIV/0!</v>
      </c>
      <c r="AA121" s="279" t="e">
        <f>'Работы 2021'!AI51/'Работы 2021'!G51</f>
        <v>#DIV/0!</v>
      </c>
      <c r="AB121" s="279" t="e">
        <f>'Работы 2021'!AJ51/'Работы 2021'!G51</f>
        <v>#DIV/0!</v>
      </c>
      <c r="AC121" s="279" t="e">
        <f>'Работы 2021'!AK51/'Работы 2021'!G51</f>
        <v>#DIV/0!</v>
      </c>
      <c r="AD121" s="231" t="e">
        <f>'Работы 2021'!AL51/'Работы 2021'!G51</f>
        <v>#DIV/0!</v>
      </c>
    </row>
    <row r="122" spans="1:30" s="240" customFormat="1" ht="66" customHeight="1" x14ac:dyDescent="0.25">
      <c r="A122" s="92"/>
      <c r="B122" s="236" t="s">
        <v>459</v>
      </c>
      <c r="C122" s="238" t="s">
        <v>107</v>
      </c>
      <c r="D122" s="238" t="s">
        <v>155</v>
      </c>
      <c r="E122" s="238"/>
      <c r="F122" s="238" t="s">
        <v>220</v>
      </c>
      <c r="G122" s="239" t="s">
        <v>305</v>
      </c>
      <c r="H122" s="239" t="s">
        <v>116</v>
      </c>
      <c r="I122" s="253" t="e">
        <f t="shared" si="5"/>
        <v>#DIV/0!</v>
      </c>
      <c r="J122" s="231" t="e">
        <f>'Работы 2021'!O52/'Работы 2021'!G52</f>
        <v>#DIV/0!</v>
      </c>
      <c r="K122" s="279" t="e">
        <f>'Работы 2021'!P52/'Работы 2021'!G52</f>
        <v>#DIV/0!</v>
      </c>
      <c r="L122" s="279" t="e">
        <f>'Работы 2021'!R52/'Работы 2021'!G52</f>
        <v>#DIV/0!</v>
      </c>
      <c r="M122" s="279" t="e">
        <f>'Работы 2021'!S52/'Работы 2021'!G52</f>
        <v>#DIV/0!</v>
      </c>
      <c r="N122" s="279" t="e">
        <f>'Работы 2021'!T52/'Работы 2021'!G52</f>
        <v>#DIV/0!</v>
      </c>
      <c r="O122" s="231" t="e">
        <f>'Работы 2021'!U52/'Работы 2021'!G52</f>
        <v>#DIV/0!</v>
      </c>
      <c r="P122" s="279" t="e">
        <f>'Работы 2021'!V52/'Работы 2021'!G52</f>
        <v>#DIV/0!</v>
      </c>
      <c r="Q122" s="231" t="e">
        <f>'Работы 2021'!W52/'Работы 2021'!G52</f>
        <v>#DIV/0!</v>
      </c>
      <c r="R122" s="231" t="e">
        <f>'Работы 2021'!X52/'Работы 2021'!G52</f>
        <v>#DIV/0!</v>
      </c>
      <c r="S122" s="231" t="e">
        <f>'Работы 2021'!Y52/'Работы 2021'!G52</f>
        <v>#DIV/0!</v>
      </c>
      <c r="T122" s="231" t="e">
        <f>'Работы 2021'!Z52/'Работы 2021'!G52</f>
        <v>#DIV/0!</v>
      </c>
      <c r="U122" s="231" t="e">
        <f>'Работы 2021'!AA52/'Работы 2021'!G52</f>
        <v>#DIV/0!</v>
      </c>
      <c r="V122" s="231" t="e">
        <f>'Работы 2021'!AB52/'Работы 2021'!G52</f>
        <v>#DIV/0!</v>
      </c>
      <c r="W122" s="231" t="e">
        <f>'Работы 2021'!AC52/'Работы 2021'!G52</f>
        <v>#DIV/0!</v>
      </c>
      <c r="X122" s="231" t="e">
        <f>'Работы 2021'!AD52/'Работы 2021'!G52</f>
        <v>#DIV/0!</v>
      </c>
      <c r="Y122" s="231" t="e">
        <f>'Работы 2021'!AF52/'Работы 2021'!G52</f>
        <v>#DIV/0!</v>
      </c>
      <c r="Z122" s="279" t="e">
        <f>'Работы 2021'!AG52/'Работы 2021'!G52</f>
        <v>#DIV/0!</v>
      </c>
      <c r="AA122" s="279" t="e">
        <f>'Работы 2021'!AI52/'Работы 2021'!G52</f>
        <v>#DIV/0!</v>
      </c>
      <c r="AB122" s="279" t="e">
        <f>'Работы 2021'!AJ52/'Работы 2021'!G52</f>
        <v>#DIV/0!</v>
      </c>
      <c r="AC122" s="279" t="e">
        <f>'Работы 2021'!AK52/'Работы 2021'!G52</f>
        <v>#DIV/0!</v>
      </c>
      <c r="AD122" s="231" t="e">
        <f>'Работы 2021'!AL52/'Работы 2021'!G52</f>
        <v>#DIV/0!</v>
      </c>
    </row>
    <row r="123" spans="1:30" s="240" customFormat="1" ht="67.5" customHeight="1" x14ac:dyDescent="0.25">
      <c r="A123" s="92"/>
      <c r="B123" s="236" t="s">
        <v>460</v>
      </c>
      <c r="C123" s="238" t="s">
        <v>107</v>
      </c>
      <c r="D123" s="238" t="s">
        <v>186</v>
      </c>
      <c r="E123" s="238"/>
      <c r="F123" s="238" t="s">
        <v>220</v>
      </c>
      <c r="G123" s="239" t="s">
        <v>292</v>
      </c>
      <c r="H123" s="239" t="s">
        <v>108</v>
      </c>
      <c r="I123" s="253" t="e">
        <f t="shared" si="5"/>
        <v>#DIV/0!</v>
      </c>
      <c r="J123" s="231" t="e">
        <f>'Работы 2021'!O53/'Работы 2021'!G53</f>
        <v>#DIV/0!</v>
      </c>
      <c r="K123" s="279" t="e">
        <f>'Работы 2021'!P53/'Работы 2021'!G53</f>
        <v>#DIV/0!</v>
      </c>
      <c r="L123" s="279" t="e">
        <f>'Работы 2021'!R53/'Работы 2021'!G53</f>
        <v>#DIV/0!</v>
      </c>
      <c r="M123" s="279" t="e">
        <f>'Работы 2021'!S53/'Работы 2021'!G53</f>
        <v>#DIV/0!</v>
      </c>
      <c r="N123" s="279" t="e">
        <f>'Работы 2021'!T53/'Работы 2021'!G53</f>
        <v>#DIV/0!</v>
      </c>
      <c r="O123" s="231" t="e">
        <f>'Работы 2021'!U53/'Работы 2021'!G53</f>
        <v>#DIV/0!</v>
      </c>
      <c r="P123" s="279" t="e">
        <f>'Работы 2021'!V53/'Работы 2021'!G53</f>
        <v>#DIV/0!</v>
      </c>
      <c r="Q123" s="231" t="e">
        <f>'Работы 2021'!W53/'Работы 2021'!G53</f>
        <v>#DIV/0!</v>
      </c>
      <c r="R123" s="231" t="e">
        <f>'Работы 2021'!X53/'Работы 2021'!G53</f>
        <v>#DIV/0!</v>
      </c>
      <c r="S123" s="231" t="e">
        <f>'Работы 2021'!Y53/'Работы 2021'!G53</f>
        <v>#DIV/0!</v>
      </c>
      <c r="T123" s="231" t="e">
        <f>'Работы 2021'!Z53/'Работы 2021'!G53</f>
        <v>#DIV/0!</v>
      </c>
      <c r="U123" s="231" t="e">
        <f>'Работы 2021'!AA53/'Работы 2021'!G53</f>
        <v>#DIV/0!</v>
      </c>
      <c r="V123" s="231" t="e">
        <f>'Работы 2021'!AB53/'Работы 2021'!G53</f>
        <v>#DIV/0!</v>
      </c>
      <c r="W123" s="231" t="e">
        <f>'Работы 2021'!AC53/'Работы 2021'!G53</f>
        <v>#DIV/0!</v>
      </c>
      <c r="X123" s="231" t="e">
        <f>'Работы 2021'!AD53/'Работы 2021'!G53</f>
        <v>#DIV/0!</v>
      </c>
      <c r="Y123" s="231" t="e">
        <f>'Работы 2021'!AF53/'Работы 2021'!G53</f>
        <v>#DIV/0!</v>
      </c>
      <c r="Z123" s="279" t="e">
        <f>'Работы 2021'!AG53/'Работы 2021'!G53</f>
        <v>#DIV/0!</v>
      </c>
      <c r="AA123" s="279" t="e">
        <f>'Работы 2021'!AI53/'Работы 2021'!G53</f>
        <v>#DIV/0!</v>
      </c>
      <c r="AB123" s="279" t="e">
        <f>'Работы 2021'!AJ53/'Работы 2021'!G53</f>
        <v>#DIV/0!</v>
      </c>
      <c r="AC123" s="279" t="e">
        <f>'Работы 2021'!AK53/'Работы 2021'!G53</f>
        <v>#DIV/0!</v>
      </c>
      <c r="AD123" s="231" t="e">
        <f>'Работы 2021'!AL53/'Работы 2021'!G53</f>
        <v>#DIV/0!</v>
      </c>
    </row>
    <row r="124" spans="1:30" s="240" customFormat="1" ht="48" customHeight="1" x14ac:dyDescent="0.25">
      <c r="A124" s="92"/>
      <c r="B124" s="236" t="s">
        <v>451</v>
      </c>
      <c r="C124" s="237" t="s">
        <v>162</v>
      </c>
      <c r="D124" s="238" t="s">
        <v>168</v>
      </c>
      <c r="E124" s="246"/>
      <c r="F124" s="242"/>
      <c r="G124" s="247" t="s">
        <v>298</v>
      </c>
      <c r="H124" s="239" t="s">
        <v>108</v>
      </c>
      <c r="I124" s="253" t="e">
        <f t="shared" si="5"/>
        <v>#DIV/0!</v>
      </c>
      <c r="J124" s="231" t="e">
        <f>'Работы 2021'!O54/'Работы 2021'!G54</f>
        <v>#DIV/0!</v>
      </c>
      <c r="K124" s="279" t="e">
        <f>'Работы 2021'!P54/'Работы 2021'!G54</f>
        <v>#DIV/0!</v>
      </c>
      <c r="L124" s="279" t="e">
        <f>'Работы 2021'!R54/'Работы 2021'!G54</f>
        <v>#DIV/0!</v>
      </c>
      <c r="M124" s="279" t="e">
        <f>'Работы 2021'!S54/'Работы 2021'!G54</f>
        <v>#DIV/0!</v>
      </c>
      <c r="N124" s="279" t="e">
        <f>'Работы 2021'!T54/'Работы 2021'!G54</f>
        <v>#DIV/0!</v>
      </c>
      <c r="O124" s="231" t="e">
        <f>'Работы 2021'!U54/'Работы 2021'!G54</f>
        <v>#DIV/0!</v>
      </c>
      <c r="P124" s="279" t="e">
        <f>'Работы 2021'!V54/'Работы 2021'!G54</f>
        <v>#DIV/0!</v>
      </c>
      <c r="Q124" s="231" t="e">
        <f>'Работы 2021'!W54/'Работы 2021'!G54</f>
        <v>#DIV/0!</v>
      </c>
      <c r="R124" s="231" t="e">
        <f>'Работы 2021'!X54/'Работы 2021'!G54</f>
        <v>#DIV/0!</v>
      </c>
      <c r="S124" s="231" t="e">
        <f>'Работы 2021'!Y54/'Работы 2021'!G54</f>
        <v>#DIV/0!</v>
      </c>
      <c r="T124" s="231" t="e">
        <f>'Работы 2021'!Z54/'Работы 2021'!G54</f>
        <v>#DIV/0!</v>
      </c>
      <c r="U124" s="231" t="e">
        <f>'Работы 2021'!AA54/'Работы 2021'!G54</f>
        <v>#DIV/0!</v>
      </c>
      <c r="V124" s="231" t="e">
        <f>'Работы 2021'!AB54/'Работы 2021'!G54</f>
        <v>#DIV/0!</v>
      </c>
      <c r="W124" s="231" t="e">
        <f>'Работы 2021'!AC54/'Работы 2021'!G54</f>
        <v>#DIV/0!</v>
      </c>
      <c r="X124" s="231" t="e">
        <f>'Работы 2021'!AD54/'Работы 2021'!G54</f>
        <v>#DIV/0!</v>
      </c>
      <c r="Y124" s="231" t="e">
        <f>'Работы 2021'!AF54/'Работы 2021'!G54</f>
        <v>#DIV/0!</v>
      </c>
      <c r="Z124" s="279" t="e">
        <f>'Работы 2021'!AG54/'Работы 2021'!G54</f>
        <v>#DIV/0!</v>
      </c>
      <c r="AA124" s="279" t="e">
        <f>'Работы 2021'!AI54/'Работы 2021'!G54</f>
        <v>#DIV/0!</v>
      </c>
      <c r="AB124" s="279" t="e">
        <f>'Работы 2021'!AJ54/'Работы 2021'!G54</f>
        <v>#DIV/0!</v>
      </c>
      <c r="AC124" s="279" t="e">
        <f>'Работы 2021'!AK54/'Работы 2021'!G54</f>
        <v>#DIV/0!</v>
      </c>
      <c r="AD124" s="231" t="e">
        <f>'Работы 2021'!AL54/'Работы 2021'!G54</f>
        <v>#DIV/0!</v>
      </c>
    </row>
    <row r="125" spans="1:30" s="240" customFormat="1" ht="96.75" customHeight="1" x14ac:dyDescent="0.25">
      <c r="A125" s="92"/>
      <c r="B125" s="241" t="s">
        <v>474</v>
      </c>
      <c r="C125" s="245" t="s">
        <v>475</v>
      </c>
      <c r="D125" s="245" t="s">
        <v>476</v>
      </c>
      <c r="E125" s="245" t="s">
        <v>443</v>
      </c>
      <c r="F125" s="238" t="s">
        <v>243</v>
      </c>
      <c r="G125" s="245" t="s">
        <v>477</v>
      </c>
      <c r="H125" s="239" t="s">
        <v>108</v>
      </c>
      <c r="I125" s="253" t="e">
        <f t="shared" si="5"/>
        <v>#DIV/0!</v>
      </c>
      <c r="J125" s="231" t="e">
        <f>'Работы 2021'!O55/'Работы 2021'!G55</f>
        <v>#DIV/0!</v>
      </c>
      <c r="K125" s="279" t="e">
        <f>'Работы 2021'!P55/'Работы 2021'!G55</f>
        <v>#DIV/0!</v>
      </c>
      <c r="L125" s="279" t="e">
        <f>'Работы 2021'!R55/'Работы 2021'!G55</f>
        <v>#DIV/0!</v>
      </c>
      <c r="M125" s="279" t="e">
        <f>'Работы 2021'!S55/'Работы 2021'!G55</f>
        <v>#DIV/0!</v>
      </c>
      <c r="N125" s="279" t="e">
        <f>'Работы 2021'!T55/'Работы 2021'!G55</f>
        <v>#DIV/0!</v>
      </c>
      <c r="O125" s="231" t="e">
        <f>'Работы 2021'!U55/'Работы 2021'!G55</f>
        <v>#DIV/0!</v>
      </c>
      <c r="P125" s="279" t="e">
        <f>'Работы 2021'!V55/'Работы 2021'!G55</f>
        <v>#DIV/0!</v>
      </c>
      <c r="Q125" s="231" t="e">
        <f>'Работы 2021'!W55/'Работы 2021'!G55</f>
        <v>#DIV/0!</v>
      </c>
      <c r="R125" s="231" t="e">
        <f>'Работы 2021'!X55/'Работы 2021'!G55</f>
        <v>#DIV/0!</v>
      </c>
      <c r="S125" s="231" t="e">
        <f>'Работы 2021'!Y55/'Работы 2021'!G55</f>
        <v>#DIV/0!</v>
      </c>
      <c r="T125" s="231" t="e">
        <f>'Работы 2021'!Z55/'Работы 2021'!G55</f>
        <v>#DIV/0!</v>
      </c>
      <c r="U125" s="231" t="e">
        <f>'Работы 2021'!AA55/'Работы 2021'!G55</f>
        <v>#DIV/0!</v>
      </c>
      <c r="V125" s="231" t="e">
        <f>'Работы 2021'!AB55/'Работы 2021'!G55</f>
        <v>#DIV/0!</v>
      </c>
      <c r="W125" s="231" t="e">
        <f>'Работы 2021'!AC55/'Работы 2021'!G55</f>
        <v>#DIV/0!</v>
      </c>
      <c r="X125" s="231" t="e">
        <f>'Работы 2021'!AD55/'Работы 2021'!G55</f>
        <v>#DIV/0!</v>
      </c>
      <c r="Y125" s="231" t="e">
        <f>'Работы 2021'!AF55/'Работы 2021'!G55</f>
        <v>#DIV/0!</v>
      </c>
      <c r="Z125" s="279" t="e">
        <f>'Работы 2021'!AG55/'Работы 2021'!G55</f>
        <v>#DIV/0!</v>
      </c>
      <c r="AA125" s="279" t="e">
        <f>'Работы 2021'!AI55/'Работы 2021'!G55</f>
        <v>#DIV/0!</v>
      </c>
      <c r="AB125" s="279" t="e">
        <f>'Работы 2021'!AJ55/'Работы 2021'!G55</f>
        <v>#DIV/0!</v>
      </c>
      <c r="AC125" s="279" t="e">
        <f>'Работы 2021'!AK55/'Работы 2021'!G55</f>
        <v>#DIV/0!</v>
      </c>
      <c r="AD125" s="231" t="e">
        <f>'Работы 2021'!AL55/'Работы 2021'!G55</f>
        <v>#DIV/0!</v>
      </c>
    </row>
    <row r="126" spans="1:30" s="240" customFormat="1" ht="47.25" x14ac:dyDescent="0.25">
      <c r="A126" s="92"/>
      <c r="B126" s="236" t="s">
        <v>732</v>
      </c>
      <c r="C126" s="238" t="s">
        <v>166</v>
      </c>
      <c r="D126" s="238" t="s">
        <v>749</v>
      </c>
      <c r="E126" s="238"/>
      <c r="F126" s="237" t="s">
        <v>227</v>
      </c>
      <c r="G126" s="239" t="s">
        <v>750</v>
      </c>
      <c r="H126" s="239" t="s">
        <v>108</v>
      </c>
      <c r="I126" s="253" t="e">
        <f t="shared" si="5"/>
        <v>#DIV/0!</v>
      </c>
      <c r="J126" s="231" t="e">
        <f>'Работы 2021'!O56/'Работы 2021'!G56</f>
        <v>#DIV/0!</v>
      </c>
      <c r="K126" s="279" t="e">
        <f>'Работы 2021'!P56/'Работы 2021'!G56</f>
        <v>#DIV/0!</v>
      </c>
      <c r="L126" s="279" t="e">
        <f>'Работы 2021'!R56/'Работы 2021'!G56</f>
        <v>#DIV/0!</v>
      </c>
      <c r="M126" s="279" t="e">
        <f>'Работы 2021'!S56/'Работы 2021'!G56</f>
        <v>#DIV/0!</v>
      </c>
      <c r="N126" s="279" t="e">
        <f>'Работы 2021'!T56/'Работы 2021'!G56</f>
        <v>#DIV/0!</v>
      </c>
      <c r="O126" s="231" t="e">
        <f>'Работы 2021'!U56/'Работы 2021'!G56</f>
        <v>#DIV/0!</v>
      </c>
      <c r="P126" s="279" t="e">
        <f>'Работы 2021'!V56/'Работы 2021'!G56</f>
        <v>#DIV/0!</v>
      </c>
      <c r="Q126" s="231" t="e">
        <f>'Работы 2021'!W56/'Работы 2021'!G56</f>
        <v>#DIV/0!</v>
      </c>
      <c r="R126" s="231" t="e">
        <f>'Работы 2021'!X56/'Работы 2021'!G56</f>
        <v>#DIV/0!</v>
      </c>
      <c r="S126" s="231" t="e">
        <f>'Работы 2021'!Y56/'Работы 2021'!G56</f>
        <v>#DIV/0!</v>
      </c>
      <c r="T126" s="231" t="e">
        <f>'Работы 2021'!Z56/'Работы 2021'!G56</f>
        <v>#DIV/0!</v>
      </c>
      <c r="U126" s="231" t="e">
        <f>'Работы 2021'!AA56/'Работы 2021'!G56</f>
        <v>#DIV/0!</v>
      </c>
      <c r="V126" s="231" t="e">
        <f>'Работы 2021'!AB56/'Работы 2021'!G56</f>
        <v>#DIV/0!</v>
      </c>
      <c r="W126" s="231" t="e">
        <f>'Работы 2021'!AC56/'Работы 2021'!G56</f>
        <v>#DIV/0!</v>
      </c>
      <c r="X126" s="231" t="e">
        <f>'Работы 2021'!AD56/'Работы 2021'!G56</f>
        <v>#DIV/0!</v>
      </c>
      <c r="Y126" s="231" t="e">
        <f>'Работы 2021'!AF56/'Работы 2021'!G56</f>
        <v>#DIV/0!</v>
      </c>
      <c r="Z126" s="279" t="e">
        <f>'Работы 2021'!AG56/'Работы 2021'!G56</f>
        <v>#DIV/0!</v>
      </c>
      <c r="AA126" s="279" t="e">
        <f>'Работы 2021'!AI56/'Работы 2021'!G56</f>
        <v>#DIV/0!</v>
      </c>
      <c r="AB126" s="279" t="e">
        <f>'Работы 2021'!AJ56/'Работы 2021'!G56</f>
        <v>#DIV/0!</v>
      </c>
      <c r="AC126" s="279" t="e">
        <f>'Работы 2021'!AK56/'Работы 2021'!G56</f>
        <v>#DIV/0!</v>
      </c>
      <c r="AD126" s="231" t="e">
        <f>'Работы 2021'!AL56/'Работы 2021'!G56</f>
        <v>#DIV/0!</v>
      </c>
    </row>
    <row r="127" spans="1:30" s="240" customFormat="1" ht="48.75" customHeight="1" x14ac:dyDescent="0.25">
      <c r="A127" s="92"/>
      <c r="B127" s="236" t="s">
        <v>452</v>
      </c>
      <c r="C127" s="237" t="s">
        <v>162</v>
      </c>
      <c r="D127" s="238" t="s">
        <v>164</v>
      </c>
      <c r="E127" s="238"/>
      <c r="F127" s="242"/>
      <c r="G127" s="239" t="s">
        <v>308</v>
      </c>
      <c r="H127" s="239" t="s">
        <v>108</v>
      </c>
      <c r="I127" s="253" t="e">
        <f t="shared" si="5"/>
        <v>#DIV/0!</v>
      </c>
      <c r="J127" s="231" t="e">
        <f>'Работы 2021'!O57/'Работы 2021'!G57</f>
        <v>#DIV/0!</v>
      </c>
      <c r="K127" s="279" t="e">
        <f>'Работы 2021'!P57/'Работы 2021'!G57</f>
        <v>#DIV/0!</v>
      </c>
      <c r="L127" s="279" t="e">
        <f>'Работы 2021'!R57/'Работы 2021'!G57</f>
        <v>#DIV/0!</v>
      </c>
      <c r="M127" s="279" t="e">
        <f>'Работы 2021'!S57/'Работы 2021'!G57</f>
        <v>#DIV/0!</v>
      </c>
      <c r="N127" s="279" t="e">
        <f>'Работы 2021'!T57/'Работы 2021'!G57</f>
        <v>#DIV/0!</v>
      </c>
      <c r="O127" s="231" t="e">
        <f>'Работы 2021'!U57/'Работы 2021'!G57</f>
        <v>#DIV/0!</v>
      </c>
      <c r="P127" s="279" t="e">
        <f>'Работы 2021'!V57/'Работы 2021'!G57</f>
        <v>#DIV/0!</v>
      </c>
      <c r="Q127" s="231" t="e">
        <f>'Работы 2021'!W57/'Работы 2021'!G57</f>
        <v>#DIV/0!</v>
      </c>
      <c r="R127" s="231" t="e">
        <f>'Работы 2021'!X57/'Работы 2021'!G57</f>
        <v>#DIV/0!</v>
      </c>
      <c r="S127" s="231" t="e">
        <f>'Работы 2021'!Y57/'Работы 2021'!G57</f>
        <v>#DIV/0!</v>
      </c>
      <c r="T127" s="231" t="e">
        <f>'Работы 2021'!Z57/'Работы 2021'!G57</f>
        <v>#DIV/0!</v>
      </c>
      <c r="U127" s="231" t="e">
        <f>'Работы 2021'!AA57/'Работы 2021'!G57</f>
        <v>#DIV/0!</v>
      </c>
      <c r="V127" s="231" t="e">
        <f>'Работы 2021'!AB57/'Работы 2021'!G57</f>
        <v>#DIV/0!</v>
      </c>
      <c r="W127" s="231" t="e">
        <f>'Работы 2021'!AC57/'Работы 2021'!G57</f>
        <v>#DIV/0!</v>
      </c>
      <c r="X127" s="231" t="e">
        <f>'Работы 2021'!AD57/'Работы 2021'!G57</f>
        <v>#DIV/0!</v>
      </c>
      <c r="Y127" s="231" t="e">
        <f>'Работы 2021'!AF57/'Работы 2021'!G57</f>
        <v>#DIV/0!</v>
      </c>
      <c r="Z127" s="279" t="e">
        <f>'Работы 2021'!AG57/'Работы 2021'!G57</f>
        <v>#DIV/0!</v>
      </c>
      <c r="AA127" s="279" t="e">
        <f>'Работы 2021'!AI57/'Работы 2021'!G57</f>
        <v>#DIV/0!</v>
      </c>
      <c r="AB127" s="279" t="e">
        <f>'Работы 2021'!AJ57/'Работы 2021'!G57</f>
        <v>#DIV/0!</v>
      </c>
      <c r="AC127" s="279" t="e">
        <f>'Работы 2021'!AK57/'Работы 2021'!G57</f>
        <v>#DIV/0!</v>
      </c>
      <c r="AD127" s="231" t="e">
        <f>'Работы 2021'!AL57/'Работы 2021'!G57</f>
        <v>#DIV/0!</v>
      </c>
    </row>
    <row r="128" spans="1:30" s="240" customFormat="1" ht="48.75" customHeight="1" x14ac:dyDescent="0.25">
      <c r="A128" s="92"/>
      <c r="B128" s="236" t="s">
        <v>453</v>
      </c>
      <c r="C128" s="237" t="s">
        <v>162</v>
      </c>
      <c r="D128" s="238" t="s">
        <v>163</v>
      </c>
      <c r="E128" s="238"/>
      <c r="F128" s="242"/>
      <c r="G128" s="239" t="s">
        <v>309</v>
      </c>
      <c r="H128" s="239" t="s">
        <v>108</v>
      </c>
      <c r="I128" s="253" t="e">
        <f t="shared" si="5"/>
        <v>#DIV/0!</v>
      </c>
      <c r="J128" s="231" t="e">
        <f>'Работы 2021'!O58/'Работы 2021'!G58</f>
        <v>#DIV/0!</v>
      </c>
      <c r="K128" s="279" t="e">
        <f>'Работы 2021'!P58/'Работы 2021'!G58</f>
        <v>#DIV/0!</v>
      </c>
      <c r="L128" s="279" t="e">
        <f>'Работы 2021'!R58/'Работы 2021'!G58</f>
        <v>#DIV/0!</v>
      </c>
      <c r="M128" s="279" t="e">
        <f>'Работы 2021'!S58/'Работы 2021'!G58</f>
        <v>#DIV/0!</v>
      </c>
      <c r="N128" s="279" t="e">
        <f>'Работы 2021'!T58/'Работы 2021'!G58</f>
        <v>#DIV/0!</v>
      </c>
      <c r="O128" s="231" t="e">
        <f>'Работы 2021'!U58/'Работы 2021'!G58</f>
        <v>#DIV/0!</v>
      </c>
      <c r="P128" s="279" t="e">
        <f>'Работы 2021'!V58/'Работы 2021'!G58</f>
        <v>#DIV/0!</v>
      </c>
      <c r="Q128" s="231" t="e">
        <f>'Работы 2021'!W58/'Работы 2021'!G58</f>
        <v>#DIV/0!</v>
      </c>
      <c r="R128" s="231" t="e">
        <f>'Работы 2021'!X58/'Работы 2021'!G58</f>
        <v>#DIV/0!</v>
      </c>
      <c r="S128" s="231" t="e">
        <f>'Работы 2021'!Y58/'Работы 2021'!G58</f>
        <v>#DIV/0!</v>
      </c>
      <c r="T128" s="231" t="e">
        <f>'Работы 2021'!Z58/'Работы 2021'!G58</f>
        <v>#DIV/0!</v>
      </c>
      <c r="U128" s="231" t="e">
        <f>'Работы 2021'!AA58/'Работы 2021'!G58</f>
        <v>#DIV/0!</v>
      </c>
      <c r="V128" s="231" t="e">
        <f>'Работы 2021'!AB58/'Работы 2021'!G58</f>
        <v>#DIV/0!</v>
      </c>
      <c r="W128" s="231" t="e">
        <f>'Работы 2021'!AC58/'Работы 2021'!G58</f>
        <v>#DIV/0!</v>
      </c>
      <c r="X128" s="231" t="e">
        <f>'Работы 2021'!AD58/'Работы 2021'!G58</f>
        <v>#DIV/0!</v>
      </c>
      <c r="Y128" s="231" t="e">
        <f>'Работы 2021'!AF58/'Работы 2021'!G58</f>
        <v>#DIV/0!</v>
      </c>
      <c r="Z128" s="279" t="e">
        <f>'Работы 2021'!AG58/'Работы 2021'!G58</f>
        <v>#DIV/0!</v>
      </c>
      <c r="AA128" s="279" t="e">
        <f>'Работы 2021'!AI58/'Работы 2021'!G58</f>
        <v>#DIV/0!</v>
      </c>
      <c r="AB128" s="279" t="e">
        <f>'Работы 2021'!AJ58/'Работы 2021'!G58</f>
        <v>#DIV/0!</v>
      </c>
      <c r="AC128" s="279" t="e">
        <f>'Работы 2021'!AK58/'Работы 2021'!G58</f>
        <v>#DIV/0!</v>
      </c>
      <c r="AD128" s="231" t="e">
        <f>'Работы 2021'!AL58/'Работы 2021'!G58</f>
        <v>#DIV/0!</v>
      </c>
    </row>
    <row r="129" spans="1:30" s="240" customFormat="1" ht="48.75" customHeight="1" x14ac:dyDescent="0.25">
      <c r="A129" s="92"/>
      <c r="B129" s="236" t="s">
        <v>454</v>
      </c>
      <c r="C129" s="237" t="s">
        <v>162</v>
      </c>
      <c r="D129" s="238" t="s">
        <v>277</v>
      </c>
      <c r="E129" s="238"/>
      <c r="F129" s="242"/>
      <c r="G129" s="239" t="s">
        <v>310</v>
      </c>
      <c r="H129" s="239" t="s">
        <v>108</v>
      </c>
      <c r="I129" s="253" t="e">
        <f t="shared" si="5"/>
        <v>#DIV/0!</v>
      </c>
      <c r="J129" s="231" t="e">
        <f>'Работы 2021'!O59/'Работы 2021'!G59</f>
        <v>#DIV/0!</v>
      </c>
      <c r="K129" s="279" t="e">
        <f>'Работы 2021'!P59/'Работы 2021'!G59</f>
        <v>#DIV/0!</v>
      </c>
      <c r="L129" s="279" t="e">
        <f>'Работы 2021'!R59/'Работы 2021'!G59</f>
        <v>#DIV/0!</v>
      </c>
      <c r="M129" s="279" t="e">
        <f>'Работы 2021'!S59/'Работы 2021'!G59</f>
        <v>#DIV/0!</v>
      </c>
      <c r="N129" s="279" t="e">
        <f>'Работы 2021'!T59/'Работы 2021'!G59</f>
        <v>#DIV/0!</v>
      </c>
      <c r="O129" s="231" t="e">
        <f>'Работы 2021'!U59/'Работы 2021'!G59</f>
        <v>#DIV/0!</v>
      </c>
      <c r="P129" s="279" t="e">
        <f>'Работы 2021'!V59/'Работы 2021'!G59</f>
        <v>#DIV/0!</v>
      </c>
      <c r="Q129" s="231" t="e">
        <f>'Работы 2021'!W59/'Работы 2021'!G59</f>
        <v>#DIV/0!</v>
      </c>
      <c r="R129" s="231" t="e">
        <f>'Работы 2021'!X59/'Работы 2021'!G59</f>
        <v>#DIV/0!</v>
      </c>
      <c r="S129" s="231" t="e">
        <f>'Работы 2021'!Y59/'Работы 2021'!G59</f>
        <v>#DIV/0!</v>
      </c>
      <c r="T129" s="231" t="e">
        <f>'Работы 2021'!Z59/'Работы 2021'!G59</f>
        <v>#DIV/0!</v>
      </c>
      <c r="U129" s="231" t="e">
        <f>'Работы 2021'!AA59/'Работы 2021'!G59</f>
        <v>#DIV/0!</v>
      </c>
      <c r="V129" s="231" t="e">
        <f>'Работы 2021'!AB59/'Работы 2021'!G59</f>
        <v>#DIV/0!</v>
      </c>
      <c r="W129" s="231" t="e">
        <f>'Работы 2021'!AC59/'Работы 2021'!G59</f>
        <v>#DIV/0!</v>
      </c>
      <c r="X129" s="231" t="e">
        <f>'Работы 2021'!AD59/'Работы 2021'!G59</f>
        <v>#DIV/0!</v>
      </c>
      <c r="Y129" s="231" t="e">
        <f>'Работы 2021'!AF59/'Работы 2021'!G59</f>
        <v>#DIV/0!</v>
      </c>
      <c r="Z129" s="279" t="e">
        <f>'Работы 2021'!AG59/'Работы 2021'!G59</f>
        <v>#DIV/0!</v>
      </c>
      <c r="AA129" s="279" t="e">
        <f>'Работы 2021'!AI59/'Работы 2021'!G59</f>
        <v>#DIV/0!</v>
      </c>
      <c r="AB129" s="279" t="e">
        <f>'Работы 2021'!AJ59/'Работы 2021'!G59</f>
        <v>#DIV/0!</v>
      </c>
      <c r="AC129" s="279" t="e">
        <f>'Работы 2021'!AK59/'Работы 2021'!G59</f>
        <v>#DIV/0!</v>
      </c>
      <c r="AD129" s="231" t="e">
        <f>'Работы 2021'!AL59/'Работы 2021'!G59</f>
        <v>#DIV/0!</v>
      </c>
    </row>
    <row r="130" spans="1:30" s="240" customFormat="1" ht="81.75" customHeight="1" x14ac:dyDescent="0.25">
      <c r="A130" s="92"/>
      <c r="B130" s="235" t="s">
        <v>478</v>
      </c>
      <c r="C130" s="238" t="s">
        <v>180</v>
      </c>
      <c r="D130" s="238" t="s">
        <v>181</v>
      </c>
      <c r="E130" s="238"/>
      <c r="F130" s="238"/>
      <c r="G130" s="239" t="s">
        <v>311</v>
      </c>
      <c r="H130" s="239" t="s">
        <v>108</v>
      </c>
      <c r="I130" s="253" t="e">
        <f t="shared" si="5"/>
        <v>#DIV/0!</v>
      </c>
      <c r="J130" s="231" t="e">
        <f>'Работы 2021'!O60/'Работы 2021'!G60</f>
        <v>#DIV/0!</v>
      </c>
      <c r="K130" s="279" t="e">
        <f>'Работы 2021'!P60/'Работы 2021'!G60</f>
        <v>#DIV/0!</v>
      </c>
      <c r="L130" s="279" t="e">
        <f>'Работы 2021'!R60/'Работы 2021'!G60</f>
        <v>#DIV/0!</v>
      </c>
      <c r="M130" s="279" t="e">
        <f>'Работы 2021'!S60/'Работы 2021'!G60</f>
        <v>#DIV/0!</v>
      </c>
      <c r="N130" s="279" t="e">
        <f>'Работы 2021'!T60/'Работы 2021'!G60</f>
        <v>#DIV/0!</v>
      </c>
      <c r="O130" s="231" t="e">
        <f>'Работы 2021'!U60/'Работы 2021'!G60</f>
        <v>#DIV/0!</v>
      </c>
      <c r="P130" s="279" t="e">
        <f>'Работы 2021'!V60/'Работы 2021'!G60</f>
        <v>#DIV/0!</v>
      </c>
      <c r="Q130" s="231" t="e">
        <f>'Работы 2021'!W60/'Работы 2021'!G60</f>
        <v>#DIV/0!</v>
      </c>
      <c r="R130" s="231" t="e">
        <f>'Работы 2021'!X60/'Работы 2021'!G60</f>
        <v>#DIV/0!</v>
      </c>
      <c r="S130" s="231" t="e">
        <f>'Работы 2021'!Y60/'Работы 2021'!G60</f>
        <v>#DIV/0!</v>
      </c>
      <c r="T130" s="231" t="e">
        <f>'Работы 2021'!Z60/'Работы 2021'!G60</f>
        <v>#DIV/0!</v>
      </c>
      <c r="U130" s="231" t="e">
        <f>'Работы 2021'!AA60/'Работы 2021'!G60</f>
        <v>#DIV/0!</v>
      </c>
      <c r="V130" s="231" t="e">
        <f>'Работы 2021'!AB60/'Работы 2021'!G60</f>
        <v>#DIV/0!</v>
      </c>
      <c r="W130" s="231" t="e">
        <f>'Работы 2021'!AC60/'Работы 2021'!G60</f>
        <v>#DIV/0!</v>
      </c>
      <c r="X130" s="231" t="e">
        <f>'Работы 2021'!AD60/'Работы 2021'!G60</f>
        <v>#DIV/0!</v>
      </c>
      <c r="Y130" s="231" t="e">
        <f>'Работы 2021'!AF60/'Работы 2021'!G60</f>
        <v>#DIV/0!</v>
      </c>
      <c r="Z130" s="279" t="e">
        <f>'Работы 2021'!AG60/'Работы 2021'!G60</f>
        <v>#DIV/0!</v>
      </c>
      <c r="AA130" s="279" t="e">
        <f>'Работы 2021'!AI60/'Работы 2021'!G60</f>
        <v>#DIV/0!</v>
      </c>
      <c r="AB130" s="279" t="e">
        <f>'Работы 2021'!AJ60/'Работы 2021'!G60</f>
        <v>#DIV/0!</v>
      </c>
      <c r="AC130" s="279" t="e">
        <f>'Работы 2021'!AK60/'Работы 2021'!G60</f>
        <v>#DIV/0!</v>
      </c>
      <c r="AD130" s="231" t="e">
        <f>'Работы 2021'!AL60/'Работы 2021'!G60</f>
        <v>#DIV/0!</v>
      </c>
    </row>
    <row r="131" spans="1:30" s="240" customFormat="1" ht="65.25" customHeight="1" x14ac:dyDescent="0.25">
      <c r="A131" s="92"/>
      <c r="B131" s="236" t="s">
        <v>461</v>
      </c>
      <c r="C131" s="238" t="s">
        <v>107</v>
      </c>
      <c r="D131" s="238" t="s">
        <v>462</v>
      </c>
      <c r="E131" s="238"/>
      <c r="F131" s="238" t="s">
        <v>220</v>
      </c>
      <c r="G131" s="239" t="s">
        <v>312</v>
      </c>
      <c r="H131" s="239" t="s">
        <v>108</v>
      </c>
      <c r="I131" s="253" t="e">
        <f t="shared" si="5"/>
        <v>#DIV/0!</v>
      </c>
      <c r="J131" s="231" t="e">
        <f>'Работы 2021'!O61/'Работы 2021'!G61</f>
        <v>#DIV/0!</v>
      </c>
      <c r="K131" s="279" t="e">
        <f>'Работы 2021'!P61/'Работы 2021'!G61</f>
        <v>#DIV/0!</v>
      </c>
      <c r="L131" s="279" t="e">
        <f>'Работы 2021'!R61/'Работы 2021'!G61</f>
        <v>#DIV/0!</v>
      </c>
      <c r="M131" s="279" t="e">
        <f>'Работы 2021'!S61/'Работы 2021'!G61</f>
        <v>#DIV/0!</v>
      </c>
      <c r="N131" s="279" t="e">
        <f>'Работы 2021'!T61/'Работы 2021'!G61</f>
        <v>#DIV/0!</v>
      </c>
      <c r="O131" s="231" t="e">
        <f>'Работы 2021'!U61/'Работы 2021'!G61</f>
        <v>#DIV/0!</v>
      </c>
      <c r="P131" s="279" t="e">
        <f>'Работы 2021'!V61/'Работы 2021'!G61</f>
        <v>#DIV/0!</v>
      </c>
      <c r="Q131" s="231" t="e">
        <f>'Работы 2021'!W61/'Работы 2021'!G61</f>
        <v>#DIV/0!</v>
      </c>
      <c r="R131" s="231" t="e">
        <f>'Работы 2021'!X61/'Работы 2021'!G61</f>
        <v>#DIV/0!</v>
      </c>
      <c r="S131" s="231" t="e">
        <f>'Работы 2021'!Y61/'Работы 2021'!G61</f>
        <v>#DIV/0!</v>
      </c>
      <c r="T131" s="231" t="e">
        <f>'Работы 2021'!Z61/'Работы 2021'!G61</f>
        <v>#DIV/0!</v>
      </c>
      <c r="U131" s="231" t="e">
        <f>'Работы 2021'!AA61/'Работы 2021'!G61</f>
        <v>#DIV/0!</v>
      </c>
      <c r="V131" s="231" t="e">
        <f>'Работы 2021'!AB61/'Работы 2021'!G61</f>
        <v>#DIV/0!</v>
      </c>
      <c r="W131" s="231" t="e">
        <f>'Работы 2021'!AC61/'Работы 2021'!G61</f>
        <v>#DIV/0!</v>
      </c>
      <c r="X131" s="231" t="e">
        <f>'Работы 2021'!AD61/'Работы 2021'!G61</f>
        <v>#DIV/0!</v>
      </c>
      <c r="Y131" s="231" t="e">
        <f>'Работы 2021'!AF61/'Работы 2021'!G61</f>
        <v>#DIV/0!</v>
      </c>
      <c r="Z131" s="279" t="e">
        <f>'Работы 2021'!AG61/'Работы 2021'!G61</f>
        <v>#DIV/0!</v>
      </c>
      <c r="AA131" s="279" t="e">
        <f>'Работы 2021'!AI61/'Работы 2021'!G61</f>
        <v>#DIV/0!</v>
      </c>
      <c r="AB131" s="279" t="e">
        <f>'Работы 2021'!AJ61/'Работы 2021'!G61</f>
        <v>#DIV/0!</v>
      </c>
      <c r="AC131" s="279" t="e">
        <f>'Работы 2021'!AK61/'Работы 2021'!G61</f>
        <v>#DIV/0!</v>
      </c>
      <c r="AD131" s="231" t="e">
        <f>'Работы 2021'!AL61/'Работы 2021'!G61</f>
        <v>#DIV/0!</v>
      </c>
    </row>
    <row r="132" spans="1:30" s="240" customFormat="1" ht="68.25" customHeight="1" x14ac:dyDescent="0.25">
      <c r="A132" s="92"/>
      <c r="B132" s="236" t="s">
        <v>435</v>
      </c>
      <c r="C132" s="238" t="s">
        <v>156</v>
      </c>
      <c r="D132" s="238" t="s">
        <v>168</v>
      </c>
      <c r="E132" s="237" t="s">
        <v>231</v>
      </c>
      <c r="F132" s="242"/>
      <c r="G132" s="244" t="s">
        <v>298</v>
      </c>
      <c r="H132" s="239" t="s">
        <v>108</v>
      </c>
      <c r="I132" s="253" t="e">
        <f t="shared" si="5"/>
        <v>#DIV/0!</v>
      </c>
      <c r="J132" s="231" t="e">
        <f>'Работы 2021'!O62/'Работы 2021'!G62</f>
        <v>#DIV/0!</v>
      </c>
      <c r="K132" s="279" t="e">
        <f>'Работы 2021'!P62/'Работы 2021'!G62</f>
        <v>#DIV/0!</v>
      </c>
      <c r="L132" s="279" t="e">
        <f>'Работы 2021'!R62/'Работы 2021'!G62</f>
        <v>#DIV/0!</v>
      </c>
      <c r="M132" s="279" t="e">
        <f>'Работы 2021'!S62/'Работы 2021'!G62</f>
        <v>#DIV/0!</v>
      </c>
      <c r="N132" s="279" t="e">
        <f>'Работы 2021'!T62/'Работы 2021'!G62</f>
        <v>#DIV/0!</v>
      </c>
      <c r="O132" s="231" t="e">
        <f>'Работы 2021'!U62/'Работы 2021'!G62</f>
        <v>#DIV/0!</v>
      </c>
      <c r="P132" s="279" t="e">
        <f>'Работы 2021'!V62/'Работы 2021'!G62</f>
        <v>#DIV/0!</v>
      </c>
      <c r="Q132" s="231" t="e">
        <f>'Работы 2021'!W62/'Работы 2021'!G62</f>
        <v>#DIV/0!</v>
      </c>
      <c r="R132" s="231" t="e">
        <f>'Работы 2021'!X62/'Работы 2021'!G62</f>
        <v>#DIV/0!</v>
      </c>
      <c r="S132" s="231" t="e">
        <f>'Работы 2021'!Y62/'Работы 2021'!G62</f>
        <v>#DIV/0!</v>
      </c>
      <c r="T132" s="231" t="e">
        <f>'Работы 2021'!Z62/'Работы 2021'!G62</f>
        <v>#DIV/0!</v>
      </c>
      <c r="U132" s="231" t="e">
        <f>'Работы 2021'!AA62/'Работы 2021'!G62</f>
        <v>#DIV/0!</v>
      </c>
      <c r="V132" s="231" t="e">
        <f>'Работы 2021'!AB62/'Работы 2021'!G62</f>
        <v>#DIV/0!</v>
      </c>
      <c r="W132" s="231" t="e">
        <f>'Работы 2021'!AC62/'Работы 2021'!G62</f>
        <v>#DIV/0!</v>
      </c>
      <c r="X132" s="231" t="e">
        <f>'Работы 2021'!AD62/'Работы 2021'!G62</f>
        <v>#DIV/0!</v>
      </c>
      <c r="Y132" s="231" t="e">
        <f>'Работы 2021'!AF62/'Работы 2021'!G62</f>
        <v>#DIV/0!</v>
      </c>
      <c r="Z132" s="279" t="e">
        <f>'Работы 2021'!AG62/'Работы 2021'!G62</f>
        <v>#DIV/0!</v>
      </c>
      <c r="AA132" s="279" t="e">
        <f>'Работы 2021'!AI62/'Работы 2021'!G62</f>
        <v>#DIV/0!</v>
      </c>
      <c r="AB132" s="279" t="e">
        <f>'Работы 2021'!AJ62/'Работы 2021'!G62</f>
        <v>#DIV/0!</v>
      </c>
      <c r="AC132" s="279" t="e">
        <f>'Работы 2021'!AK62/'Работы 2021'!G62</f>
        <v>#DIV/0!</v>
      </c>
      <c r="AD132" s="231" t="e">
        <f>'Работы 2021'!AL62/'Работы 2021'!G62</f>
        <v>#DIV/0!</v>
      </c>
    </row>
    <row r="133" spans="1:30" s="240" customFormat="1" ht="63.75" customHeight="1" x14ac:dyDescent="0.25">
      <c r="A133" s="92"/>
      <c r="B133" s="236" t="s">
        <v>463</v>
      </c>
      <c r="C133" s="238" t="s">
        <v>107</v>
      </c>
      <c r="D133" s="238" t="s">
        <v>178</v>
      </c>
      <c r="E133" s="238"/>
      <c r="F133" s="238" t="s">
        <v>220</v>
      </c>
      <c r="G133" s="239" t="s">
        <v>283</v>
      </c>
      <c r="H133" s="239" t="s">
        <v>108</v>
      </c>
      <c r="I133" s="253" t="e">
        <f t="shared" si="5"/>
        <v>#DIV/0!</v>
      </c>
      <c r="J133" s="231" t="e">
        <f>'Работы 2021'!O63/'Работы 2021'!G63</f>
        <v>#DIV/0!</v>
      </c>
      <c r="K133" s="279" t="e">
        <f>'Работы 2021'!P63/'Работы 2021'!G63</f>
        <v>#DIV/0!</v>
      </c>
      <c r="L133" s="279" t="e">
        <f>'Работы 2021'!R63/'Работы 2021'!G63</f>
        <v>#DIV/0!</v>
      </c>
      <c r="M133" s="279" t="e">
        <f>'Работы 2021'!S63/'Работы 2021'!G63</f>
        <v>#DIV/0!</v>
      </c>
      <c r="N133" s="279" t="e">
        <f>'Работы 2021'!T63/'Работы 2021'!G63</f>
        <v>#DIV/0!</v>
      </c>
      <c r="O133" s="231" t="e">
        <f>'Работы 2021'!U63/'Работы 2021'!G63</f>
        <v>#DIV/0!</v>
      </c>
      <c r="P133" s="279" t="e">
        <f>'Работы 2021'!V63/'Работы 2021'!G63</f>
        <v>#DIV/0!</v>
      </c>
      <c r="Q133" s="231" t="e">
        <f>'Работы 2021'!W63/'Работы 2021'!G63</f>
        <v>#DIV/0!</v>
      </c>
      <c r="R133" s="231" t="e">
        <f>'Работы 2021'!X63/'Работы 2021'!G63</f>
        <v>#DIV/0!</v>
      </c>
      <c r="S133" s="231" t="e">
        <f>'Работы 2021'!Y63/'Работы 2021'!G63</f>
        <v>#DIV/0!</v>
      </c>
      <c r="T133" s="231" t="e">
        <f>'Работы 2021'!Z63/'Работы 2021'!G63</f>
        <v>#DIV/0!</v>
      </c>
      <c r="U133" s="231" t="e">
        <f>'Работы 2021'!AA63/'Работы 2021'!G63</f>
        <v>#DIV/0!</v>
      </c>
      <c r="V133" s="231" t="e">
        <f>'Работы 2021'!AB63/'Работы 2021'!G63</f>
        <v>#DIV/0!</v>
      </c>
      <c r="W133" s="231" t="e">
        <f>'Работы 2021'!AC63/'Работы 2021'!G63</f>
        <v>#DIV/0!</v>
      </c>
      <c r="X133" s="231" t="e">
        <f>'Работы 2021'!AD63/'Работы 2021'!G63</f>
        <v>#DIV/0!</v>
      </c>
      <c r="Y133" s="231" t="e">
        <f>'Работы 2021'!AF63/'Работы 2021'!G63</f>
        <v>#DIV/0!</v>
      </c>
      <c r="Z133" s="279" t="e">
        <f>'Работы 2021'!AG63/'Работы 2021'!G63</f>
        <v>#DIV/0!</v>
      </c>
      <c r="AA133" s="279" t="e">
        <f>'Работы 2021'!AI63/'Работы 2021'!G63</f>
        <v>#DIV/0!</v>
      </c>
      <c r="AB133" s="279" t="e">
        <f>'Работы 2021'!AJ63/'Работы 2021'!G63</f>
        <v>#DIV/0!</v>
      </c>
      <c r="AC133" s="279" t="e">
        <f>'Работы 2021'!AK63/'Работы 2021'!G63</f>
        <v>#DIV/0!</v>
      </c>
      <c r="AD133" s="231" t="e">
        <f>'Работы 2021'!AL63/'Работы 2021'!G63</f>
        <v>#DIV/0!</v>
      </c>
    </row>
    <row r="134" spans="1:30" s="240" customFormat="1" ht="97.5" customHeight="1" x14ac:dyDescent="0.25">
      <c r="A134" s="92"/>
      <c r="B134" s="241" t="s">
        <v>474</v>
      </c>
      <c r="C134" s="298" t="s">
        <v>475</v>
      </c>
      <c r="D134" s="298" t="s">
        <v>476</v>
      </c>
      <c r="E134" s="298" t="s">
        <v>443</v>
      </c>
      <c r="F134" s="237" t="s">
        <v>243</v>
      </c>
      <c r="G134" s="298" t="s">
        <v>477</v>
      </c>
      <c r="H134" s="239" t="s">
        <v>108</v>
      </c>
      <c r="I134" s="253" t="e">
        <f t="shared" si="5"/>
        <v>#DIV/0!</v>
      </c>
      <c r="J134" s="231" t="e">
        <f>'Работы 2021'!O64/'Работы 2021'!G64</f>
        <v>#DIV/0!</v>
      </c>
      <c r="K134" s="279" t="e">
        <f>'Работы 2021'!P64/'Работы 2021'!G64</f>
        <v>#DIV/0!</v>
      </c>
      <c r="L134" s="279" t="e">
        <f>'Работы 2021'!R64/'Работы 2021'!G64</f>
        <v>#DIV/0!</v>
      </c>
      <c r="M134" s="279" t="e">
        <f>'Работы 2021'!S64/'Работы 2021'!G64</f>
        <v>#DIV/0!</v>
      </c>
      <c r="N134" s="279" t="e">
        <f>'Работы 2021'!T64/'Работы 2021'!G64</f>
        <v>#DIV/0!</v>
      </c>
      <c r="O134" s="231" t="e">
        <f>'Работы 2021'!U64/'Работы 2021'!G64</f>
        <v>#DIV/0!</v>
      </c>
      <c r="P134" s="279" t="e">
        <f>'Работы 2021'!V64/'Работы 2021'!G64</f>
        <v>#DIV/0!</v>
      </c>
      <c r="Q134" s="231" t="e">
        <f>'Работы 2021'!W64/'Работы 2021'!G64</f>
        <v>#DIV/0!</v>
      </c>
      <c r="R134" s="231" t="e">
        <f>'Работы 2021'!X64/'Работы 2021'!G64</f>
        <v>#DIV/0!</v>
      </c>
      <c r="S134" s="231" t="e">
        <f>'Работы 2021'!Y64/'Работы 2021'!G64</f>
        <v>#DIV/0!</v>
      </c>
      <c r="T134" s="231" t="e">
        <f>'Работы 2021'!Z64/'Работы 2021'!G64</f>
        <v>#DIV/0!</v>
      </c>
      <c r="U134" s="231" t="e">
        <f>'Работы 2021'!AA64/'Работы 2021'!G64</f>
        <v>#DIV/0!</v>
      </c>
      <c r="V134" s="231" t="e">
        <f>'Работы 2021'!AB64/'Работы 2021'!G64</f>
        <v>#DIV/0!</v>
      </c>
      <c r="W134" s="231" t="e">
        <f>'Работы 2021'!AC64/'Работы 2021'!G64</f>
        <v>#DIV/0!</v>
      </c>
      <c r="X134" s="231" t="e">
        <f>'Работы 2021'!AD64/'Работы 2021'!G64</f>
        <v>#DIV/0!</v>
      </c>
      <c r="Y134" s="231" t="e">
        <f>'Работы 2021'!AF64/'Работы 2021'!G64</f>
        <v>#DIV/0!</v>
      </c>
      <c r="Z134" s="279" t="e">
        <f>'Работы 2021'!AG64/'Работы 2021'!G64</f>
        <v>#DIV/0!</v>
      </c>
      <c r="AA134" s="279" t="e">
        <f>'Работы 2021'!AI64/'Работы 2021'!G64</f>
        <v>#DIV/0!</v>
      </c>
      <c r="AB134" s="279" t="e">
        <f>'Работы 2021'!AJ64/'Работы 2021'!G64</f>
        <v>#DIV/0!</v>
      </c>
      <c r="AC134" s="279" t="e">
        <f>'Работы 2021'!AK64/'Работы 2021'!G64</f>
        <v>#DIV/0!</v>
      </c>
      <c r="AD134" s="231" t="e">
        <f>'Работы 2021'!AL64/'Работы 2021'!G64</f>
        <v>#DIV/0!</v>
      </c>
    </row>
    <row r="135" spans="1:30" s="240" customFormat="1" ht="78.75" x14ac:dyDescent="0.25">
      <c r="A135" s="92"/>
      <c r="B135" s="289" t="s">
        <v>460</v>
      </c>
      <c r="C135" s="289" t="s">
        <v>107</v>
      </c>
      <c r="D135" s="289" t="s">
        <v>186</v>
      </c>
      <c r="E135" s="289"/>
      <c r="F135" s="289" t="s">
        <v>220</v>
      </c>
      <c r="G135" s="289" t="s">
        <v>306</v>
      </c>
      <c r="H135" s="289" t="s">
        <v>108</v>
      </c>
      <c r="I135" s="253" t="e">
        <f t="shared" si="5"/>
        <v>#DIV/0!</v>
      </c>
      <c r="J135" s="231" t="e">
        <f>'Работы 2021'!O65/'Работы 2021'!G65</f>
        <v>#DIV/0!</v>
      </c>
      <c r="K135" s="279" t="e">
        <f>'Работы 2021'!P65/'Работы 2021'!G65</f>
        <v>#DIV/0!</v>
      </c>
      <c r="L135" s="279" t="e">
        <f>'Работы 2021'!R65/'Работы 2021'!G65</f>
        <v>#DIV/0!</v>
      </c>
      <c r="M135" s="279" t="e">
        <f>'Работы 2021'!S65/'Работы 2021'!G65</f>
        <v>#DIV/0!</v>
      </c>
      <c r="N135" s="279" t="e">
        <f>'Работы 2021'!T65/'Работы 2021'!G65</f>
        <v>#DIV/0!</v>
      </c>
      <c r="O135" s="231" t="e">
        <f>'Работы 2021'!U65/'Работы 2021'!G65</f>
        <v>#DIV/0!</v>
      </c>
      <c r="P135" s="279" t="e">
        <f>'Работы 2021'!V65/'Работы 2021'!G65</f>
        <v>#DIV/0!</v>
      </c>
      <c r="Q135" s="231" t="e">
        <f>'Работы 2021'!W65/'Работы 2021'!G65</f>
        <v>#DIV/0!</v>
      </c>
      <c r="R135" s="231" t="e">
        <f>'Работы 2021'!X65/'Работы 2021'!G65</f>
        <v>#DIV/0!</v>
      </c>
      <c r="S135" s="231" t="e">
        <f>'Работы 2021'!Y65/'Работы 2021'!G65</f>
        <v>#DIV/0!</v>
      </c>
      <c r="T135" s="231" t="e">
        <f>'Работы 2021'!Z65/'Работы 2021'!G65</f>
        <v>#DIV/0!</v>
      </c>
      <c r="U135" s="231" t="e">
        <f>'Работы 2021'!AA65/'Работы 2021'!G65</f>
        <v>#DIV/0!</v>
      </c>
      <c r="V135" s="231" t="e">
        <f>'Работы 2021'!AB65/'Работы 2021'!G65</f>
        <v>#DIV/0!</v>
      </c>
      <c r="W135" s="231" t="e">
        <f>'Работы 2021'!AC65/'Работы 2021'!G65</f>
        <v>#DIV/0!</v>
      </c>
      <c r="X135" s="231" t="e">
        <f>'Работы 2021'!AD65/'Работы 2021'!G65</f>
        <v>#DIV/0!</v>
      </c>
      <c r="Y135" s="231" t="e">
        <f>'Работы 2021'!AF65/'Работы 2021'!G65</f>
        <v>#DIV/0!</v>
      </c>
      <c r="Z135" s="279" t="e">
        <f>'Работы 2021'!AG65/'Работы 2021'!G65</f>
        <v>#DIV/0!</v>
      </c>
      <c r="AA135" s="279" t="e">
        <f>'Работы 2021'!AI65/'Работы 2021'!G65</f>
        <v>#DIV/0!</v>
      </c>
      <c r="AB135" s="279" t="e">
        <f>'Работы 2021'!AJ65/'Работы 2021'!G65</f>
        <v>#DIV/0!</v>
      </c>
      <c r="AC135" s="279" t="e">
        <f>'Работы 2021'!AK65/'Работы 2021'!G65</f>
        <v>#DIV/0!</v>
      </c>
      <c r="AD135" s="231" t="e">
        <f>'Работы 2021'!AL65/'Работы 2021'!G65</f>
        <v>#DIV/0!</v>
      </c>
    </row>
    <row r="136" spans="1:30" s="240" customFormat="1" ht="78.75" x14ac:dyDescent="0.25">
      <c r="A136" s="92"/>
      <c r="B136" s="243" t="s">
        <v>460</v>
      </c>
      <c r="C136" s="238" t="s">
        <v>107</v>
      </c>
      <c r="D136" s="237" t="s">
        <v>186</v>
      </c>
      <c r="E136" s="238"/>
      <c r="F136" s="238" t="s">
        <v>220</v>
      </c>
      <c r="G136" s="239" t="s">
        <v>313</v>
      </c>
      <c r="H136" s="239" t="s">
        <v>108</v>
      </c>
      <c r="I136" s="253" t="e">
        <f t="shared" si="5"/>
        <v>#DIV/0!</v>
      </c>
      <c r="J136" s="231" t="e">
        <f>'Работы 2021'!O66/'Работы 2021'!G66</f>
        <v>#DIV/0!</v>
      </c>
      <c r="K136" s="279" t="e">
        <f>'Работы 2021'!P66/'Работы 2021'!G66</f>
        <v>#DIV/0!</v>
      </c>
      <c r="L136" s="279" t="e">
        <f>'Работы 2021'!R66/'Работы 2021'!G66</f>
        <v>#DIV/0!</v>
      </c>
      <c r="M136" s="279" t="e">
        <f>'Работы 2021'!S66/'Работы 2021'!G66</f>
        <v>#DIV/0!</v>
      </c>
      <c r="N136" s="279" t="e">
        <f>'Работы 2021'!T66/'Работы 2021'!G66</f>
        <v>#DIV/0!</v>
      </c>
      <c r="O136" s="231" t="e">
        <f>'Работы 2021'!U66/'Работы 2021'!G66</f>
        <v>#DIV/0!</v>
      </c>
      <c r="P136" s="279" t="e">
        <f>'Работы 2021'!V66/'Работы 2021'!G66</f>
        <v>#DIV/0!</v>
      </c>
      <c r="Q136" s="231" t="e">
        <f>'Работы 2021'!W66/'Работы 2021'!G66</f>
        <v>#DIV/0!</v>
      </c>
      <c r="R136" s="231" t="e">
        <f>'Работы 2021'!X66/'Работы 2021'!G66</f>
        <v>#DIV/0!</v>
      </c>
      <c r="S136" s="231" t="e">
        <f>'Работы 2021'!Y66/'Работы 2021'!G66</f>
        <v>#DIV/0!</v>
      </c>
      <c r="T136" s="231" t="e">
        <f>'Работы 2021'!Z66/'Работы 2021'!G66</f>
        <v>#DIV/0!</v>
      </c>
      <c r="U136" s="231" t="e">
        <f>'Работы 2021'!AA66/'Работы 2021'!G66</f>
        <v>#DIV/0!</v>
      </c>
      <c r="V136" s="231" t="e">
        <f>'Работы 2021'!AB66/'Работы 2021'!G66</f>
        <v>#DIV/0!</v>
      </c>
      <c r="W136" s="231" t="e">
        <f>'Работы 2021'!AC66/'Работы 2021'!G66</f>
        <v>#DIV/0!</v>
      </c>
      <c r="X136" s="231" t="e">
        <f>'Работы 2021'!AD66/'Работы 2021'!G66</f>
        <v>#DIV/0!</v>
      </c>
      <c r="Y136" s="231" t="e">
        <f>'Работы 2021'!AF66/'Работы 2021'!G66</f>
        <v>#DIV/0!</v>
      </c>
      <c r="Z136" s="279" t="e">
        <f>'Работы 2021'!AG66/'Работы 2021'!G66</f>
        <v>#DIV/0!</v>
      </c>
      <c r="AA136" s="279" t="e">
        <f>'Работы 2021'!AI66/'Работы 2021'!G66</f>
        <v>#DIV/0!</v>
      </c>
      <c r="AB136" s="279" t="e">
        <f>'Работы 2021'!AJ66/'Работы 2021'!G66</f>
        <v>#DIV/0!</v>
      </c>
      <c r="AC136" s="279" t="e">
        <f>'Работы 2021'!AK66/'Работы 2021'!G66</f>
        <v>#DIV/0!</v>
      </c>
      <c r="AD136" s="231" t="e">
        <f>'Работы 2021'!AL66/'Работы 2021'!G66</f>
        <v>#DIV/0!</v>
      </c>
    </row>
    <row r="137" spans="1:30" s="240" customFormat="1" ht="48.75" customHeight="1" x14ac:dyDescent="0.25">
      <c r="A137" s="92"/>
      <c r="B137" s="235" t="s">
        <v>541</v>
      </c>
      <c r="C137" s="238" t="s">
        <v>176</v>
      </c>
      <c r="D137" s="238" t="s">
        <v>177</v>
      </c>
      <c r="E137" s="238"/>
      <c r="F137" s="238" t="s">
        <v>220</v>
      </c>
      <c r="G137" s="239" t="s">
        <v>314</v>
      </c>
      <c r="H137" s="239" t="s">
        <v>108</v>
      </c>
      <c r="I137" s="253" t="e">
        <f t="shared" si="5"/>
        <v>#DIV/0!</v>
      </c>
      <c r="J137" s="231" t="e">
        <f>'Работы 2021'!O67/'Работы 2021'!G67</f>
        <v>#DIV/0!</v>
      </c>
      <c r="K137" s="279" t="e">
        <f>'Работы 2021'!P67/'Работы 2021'!G67</f>
        <v>#DIV/0!</v>
      </c>
      <c r="L137" s="279" t="e">
        <f>'Работы 2021'!R67/'Работы 2021'!G67</f>
        <v>#DIV/0!</v>
      </c>
      <c r="M137" s="279" t="e">
        <f>'Работы 2021'!S67/'Работы 2021'!G67</f>
        <v>#DIV/0!</v>
      </c>
      <c r="N137" s="279" t="e">
        <f>'Работы 2021'!T67/'Работы 2021'!G67</f>
        <v>#DIV/0!</v>
      </c>
      <c r="O137" s="231" t="e">
        <f>'Работы 2021'!U67/'Работы 2021'!G67</f>
        <v>#DIV/0!</v>
      </c>
      <c r="P137" s="279" t="e">
        <f>'Работы 2021'!V67/'Работы 2021'!G67</f>
        <v>#DIV/0!</v>
      </c>
      <c r="Q137" s="231" t="e">
        <f>'Работы 2021'!W67/'Работы 2021'!G67</f>
        <v>#DIV/0!</v>
      </c>
      <c r="R137" s="231" t="e">
        <f>'Работы 2021'!X67/'Работы 2021'!G67</f>
        <v>#DIV/0!</v>
      </c>
      <c r="S137" s="231" t="e">
        <f>'Работы 2021'!Y67/'Работы 2021'!G67</f>
        <v>#DIV/0!</v>
      </c>
      <c r="T137" s="231" t="e">
        <f>'Работы 2021'!Z67/'Работы 2021'!G67</f>
        <v>#DIV/0!</v>
      </c>
      <c r="U137" s="231" t="e">
        <f>'Работы 2021'!AA67/'Работы 2021'!G67</f>
        <v>#DIV/0!</v>
      </c>
      <c r="V137" s="231" t="e">
        <f>'Работы 2021'!AB67/'Работы 2021'!G67</f>
        <v>#DIV/0!</v>
      </c>
      <c r="W137" s="231" t="e">
        <f>'Работы 2021'!AC67/'Работы 2021'!G67</f>
        <v>#DIV/0!</v>
      </c>
      <c r="X137" s="231" t="e">
        <f>'Работы 2021'!AD67/'Работы 2021'!G67</f>
        <v>#DIV/0!</v>
      </c>
      <c r="Y137" s="231" t="e">
        <f>'Работы 2021'!AF67/'Работы 2021'!G67</f>
        <v>#DIV/0!</v>
      </c>
      <c r="Z137" s="279" t="e">
        <f>'Работы 2021'!AG67/'Работы 2021'!G67</f>
        <v>#DIV/0!</v>
      </c>
      <c r="AA137" s="279" t="e">
        <f>'Работы 2021'!AI67/'Работы 2021'!G67</f>
        <v>#DIV/0!</v>
      </c>
      <c r="AB137" s="279" t="e">
        <f>'Работы 2021'!AJ67/'Работы 2021'!G67</f>
        <v>#DIV/0!</v>
      </c>
      <c r="AC137" s="279" t="e">
        <f>'Работы 2021'!AK67/'Работы 2021'!G67</f>
        <v>#DIV/0!</v>
      </c>
      <c r="AD137" s="231" t="e">
        <f>'Работы 2021'!AL67/'Работы 2021'!G67</f>
        <v>#DIV/0!</v>
      </c>
    </row>
    <row r="138" spans="1:30" s="240" customFormat="1" ht="36" customHeight="1" x14ac:dyDescent="0.25">
      <c r="A138" s="92"/>
      <c r="B138" s="241" t="s">
        <v>734</v>
      </c>
      <c r="C138" s="237" t="s">
        <v>172</v>
      </c>
      <c r="D138" s="238" t="s">
        <v>749</v>
      </c>
      <c r="E138" s="238"/>
      <c r="F138" s="237" t="s">
        <v>232</v>
      </c>
      <c r="G138" s="239" t="s">
        <v>748</v>
      </c>
      <c r="H138" s="239" t="s">
        <v>108</v>
      </c>
      <c r="I138" s="253" t="e">
        <f t="shared" si="5"/>
        <v>#DIV/0!</v>
      </c>
      <c r="J138" s="231" t="e">
        <f>'Работы 2021'!O68/'Работы 2021'!G68</f>
        <v>#DIV/0!</v>
      </c>
      <c r="K138" s="279" t="e">
        <f>'Работы 2021'!P68/'Работы 2021'!G68</f>
        <v>#DIV/0!</v>
      </c>
      <c r="L138" s="279" t="e">
        <f>'Работы 2021'!R68/'Работы 2021'!G68</f>
        <v>#DIV/0!</v>
      </c>
      <c r="M138" s="279" t="e">
        <f>'Работы 2021'!S68/'Работы 2021'!G68</f>
        <v>#DIV/0!</v>
      </c>
      <c r="N138" s="279" t="e">
        <f>'Работы 2021'!T68/'Работы 2021'!G68</f>
        <v>#DIV/0!</v>
      </c>
      <c r="O138" s="231" t="e">
        <f>'Работы 2021'!U68/'Работы 2021'!G68</f>
        <v>#DIV/0!</v>
      </c>
      <c r="P138" s="279" t="e">
        <f>'Работы 2021'!V68/'Работы 2021'!G68</f>
        <v>#DIV/0!</v>
      </c>
      <c r="Q138" s="231" t="e">
        <f>'Работы 2021'!W68/'Работы 2021'!G68</f>
        <v>#DIV/0!</v>
      </c>
      <c r="R138" s="231" t="e">
        <f>'Работы 2021'!X68/'Работы 2021'!G68</f>
        <v>#DIV/0!</v>
      </c>
      <c r="S138" s="231" t="e">
        <f>'Работы 2021'!Y68/'Работы 2021'!G68</f>
        <v>#DIV/0!</v>
      </c>
      <c r="T138" s="231" t="e">
        <f>'Работы 2021'!Z68/'Работы 2021'!G68</f>
        <v>#DIV/0!</v>
      </c>
      <c r="U138" s="231" t="e">
        <f>'Работы 2021'!AA68/'Работы 2021'!G68</f>
        <v>#DIV/0!</v>
      </c>
      <c r="V138" s="231" t="e">
        <f>'Работы 2021'!AB68/'Работы 2021'!G68</f>
        <v>#DIV/0!</v>
      </c>
      <c r="W138" s="231" t="e">
        <f>'Работы 2021'!AC68/'Работы 2021'!G68</f>
        <v>#DIV/0!</v>
      </c>
      <c r="X138" s="231" t="e">
        <f>'Работы 2021'!AD68/'Работы 2021'!G68</f>
        <v>#DIV/0!</v>
      </c>
      <c r="Y138" s="231" t="e">
        <f>'Работы 2021'!AF68/'Работы 2021'!G68</f>
        <v>#DIV/0!</v>
      </c>
      <c r="Z138" s="279" t="e">
        <f>'Работы 2021'!AG68/'Работы 2021'!G68</f>
        <v>#DIV/0!</v>
      </c>
      <c r="AA138" s="279" t="e">
        <f>'Работы 2021'!AI68/'Работы 2021'!G68</f>
        <v>#DIV/0!</v>
      </c>
      <c r="AB138" s="279" t="e">
        <f>'Работы 2021'!AJ68/'Работы 2021'!G68</f>
        <v>#DIV/0!</v>
      </c>
      <c r="AC138" s="279" t="e">
        <f>'Работы 2021'!AK68/'Работы 2021'!G68</f>
        <v>#DIV/0!</v>
      </c>
      <c r="AD138" s="231" t="e">
        <f>'Работы 2021'!AL68/'Работы 2021'!G68</f>
        <v>#DIV/0!</v>
      </c>
    </row>
    <row r="139" spans="1:30" s="240" customFormat="1" ht="65.25" customHeight="1" x14ac:dyDescent="0.25">
      <c r="A139" s="92"/>
      <c r="B139" s="236" t="s">
        <v>464</v>
      </c>
      <c r="C139" s="238" t="s">
        <v>107</v>
      </c>
      <c r="D139" s="238" t="s">
        <v>184</v>
      </c>
      <c r="E139" s="238"/>
      <c r="F139" s="238" t="s">
        <v>220</v>
      </c>
      <c r="G139" s="239" t="s">
        <v>283</v>
      </c>
      <c r="H139" s="239" t="s">
        <v>108</v>
      </c>
      <c r="I139" s="253" t="e">
        <f t="shared" si="5"/>
        <v>#DIV/0!</v>
      </c>
      <c r="J139" s="231" t="e">
        <f>'Работы 2021'!O69/'Работы 2021'!G69</f>
        <v>#DIV/0!</v>
      </c>
      <c r="K139" s="279" t="e">
        <f>'Работы 2021'!P69/'Работы 2021'!G69</f>
        <v>#DIV/0!</v>
      </c>
      <c r="L139" s="279" t="e">
        <f>'Работы 2021'!R69/'Работы 2021'!G69</f>
        <v>#DIV/0!</v>
      </c>
      <c r="M139" s="279" t="e">
        <f>'Работы 2021'!S69/'Работы 2021'!G69</f>
        <v>#DIV/0!</v>
      </c>
      <c r="N139" s="279" t="e">
        <f>'Работы 2021'!T69/'Работы 2021'!G69</f>
        <v>#DIV/0!</v>
      </c>
      <c r="O139" s="231" t="e">
        <f>'Работы 2021'!U69/'Работы 2021'!G69</f>
        <v>#DIV/0!</v>
      </c>
      <c r="P139" s="279" t="e">
        <f>'Работы 2021'!V69/'Работы 2021'!G69</f>
        <v>#DIV/0!</v>
      </c>
      <c r="Q139" s="231" t="e">
        <f>'Работы 2021'!W69/'Работы 2021'!G69</f>
        <v>#DIV/0!</v>
      </c>
      <c r="R139" s="231" t="e">
        <f>'Работы 2021'!X69/'Работы 2021'!G69</f>
        <v>#DIV/0!</v>
      </c>
      <c r="S139" s="231" t="e">
        <f>'Работы 2021'!Y69/'Работы 2021'!G69</f>
        <v>#DIV/0!</v>
      </c>
      <c r="T139" s="231" t="e">
        <f>'Работы 2021'!Z69/'Работы 2021'!G69</f>
        <v>#DIV/0!</v>
      </c>
      <c r="U139" s="231" t="e">
        <f>'Работы 2021'!AA69/'Работы 2021'!G69</f>
        <v>#DIV/0!</v>
      </c>
      <c r="V139" s="231" t="e">
        <f>'Работы 2021'!AB69/'Работы 2021'!G69</f>
        <v>#DIV/0!</v>
      </c>
      <c r="W139" s="231" t="e">
        <f>'Работы 2021'!AC69/'Работы 2021'!G69</f>
        <v>#DIV/0!</v>
      </c>
      <c r="X139" s="231" t="e">
        <f>'Работы 2021'!AD69/'Работы 2021'!G69</f>
        <v>#DIV/0!</v>
      </c>
      <c r="Y139" s="231" t="e">
        <f>'Работы 2021'!AF69/'Работы 2021'!G69</f>
        <v>#DIV/0!</v>
      </c>
      <c r="Z139" s="279" t="e">
        <f>'Работы 2021'!AG69/'Работы 2021'!G69</f>
        <v>#DIV/0!</v>
      </c>
      <c r="AA139" s="279" t="e">
        <f>'Работы 2021'!AI69/'Работы 2021'!G69</f>
        <v>#DIV/0!</v>
      </c>
      <c r="AB139" s="279" t="e">
        <f>'Работы 2021'!AJ69/'Работы 2021'!G69</f>
        <v>#DIV/0!</v>
      </c>
      <c r="AC139" s="279" t="e">
        <f>'Работы 2021'!AK69/'Работы 2021'!G69</f>
        <v>#DIV/0!</v>
      </c>
      <c r="AD139" s="231" t="e">
        <f>'Работы 2021'!AL69/'Работы 2021'!G69</f>
        <v>#DIV/0!</v>
      </c>
    </row>
    <row r="140" spans="1:30" s="240" customFormat="1" ht="78.75" x14ac:dyDescent="0.25">
      <c r="A140" s="92"/>
      <c r="B140" s="243" t="s">
        <v>468</v>
      </c>
      <c r="C140" s="238" t="s">
        <v>193</v>
      </c>
      <c r="D140" s="238" t="s">
        <v>194</v>
      </c>
      <c r="E140" s="238"/>
      <c r="F140" s="238"/>
      <c r="G140" s="239" t="s">
        <v>315</v>
      </c>
      <c r="H140" s="239" t="s">
        <v>108</v>
      </c>
      <c r="I140" s="253" t="e">
        <f t="shared" si="5"/>
        <v>#DIV/0!</v>
      </c>
      <c r="J140" s="231" t="e">
        <f>'Работы 2021'!O70/'Работы 2021'!G70</f>
        <v>#DIV/0!</v>
      </c>
      <c r="K140" s="279" t="e">
        <f>'Работы 2021'!P70/'Работы 2021'!G70</f>
        <v>#DIV/0!</v>
      </c>
      <c r="L140" s="279" t="e">
        <f>'Работы 2021'!R70/'Работы 2021'!G70</f>
        <v>#DIV/0!</v>
      </c>
      <c r="M140" s="279" t="e">
        <f>'Работы 2021'!S70/'Работы 2021'!G70</f>
        <v>#DIV/0!</v>
      </c>
      <c r="N140" s="279" t="e">
        <f>'Работы 2021'!T70/'Работы 2021'!G70</f>
        <v>#DIV/0!</v>
      </c>
      <c r="O140" s="231" t="e">
        <f>'Работы 2021'!U70/'Работы 2021'!G70</f>
        <v>#DIV/0!</v>
      </c>
      <c r="P140" s="279" t="e">
        <f>'Работы 2021'!V70/'Работы 2021'!G70</f>
        <v>#DIV/0!</v>
      </c>
      <c r="Q140" s="231" t="e">
        <f>'Работы 2021'!W70/'Работы 2021'!G70</f>
        <v>#DIV/0!</v>
      </c>
      <c r="R140" s="231" t="e">
        <f>'Работы 2021'!X70/'Работы 2021'!G70</f>
        <v>#DIV/0!</v>
      </c>
      <c r="S140" s="231" t="e">
        <f>'Работы 2021'!Y70/'Работы 2021'!G70</f>
        <v>#DIV/0!</v>
      </c>
      <c r="T140" s="231" t="e">
        <f>'Работы 2021'!Z70/'Работы 2021'!G70</f>
        <v>#DIV/0!</v>
      </c>
      <c r="U140" s="231" t="e">
        <f>'Работы 2021'!AA70/'Работы 2021'!G70</f>
        <v>#DIV/0!</v>
      </c>
      <c r="V140" s="231" t="e">
        <f>'Работы 2021'!AB70/'Работы 2021'!G70</f>
        <v>#DIV/0!</v>
      </c>
      <c r="W140" s="231" t="e">
        <f>'Работы 2021'!AC70/'Работы 2021'!G70</f>
        <v>#DIV/0!</v>
      </c>
      <c r="X140" s="231" t="e">
        <f>'Работы 2021'!AD70/'Работы 2021'!G70</f>
        <v>#DIV/0!</v>
      </c>
      <c r="Y140" s="231" t="e">
        <f>'Работы 2021'!AF70/'Работы 2021'!G70</f>
        <v>#DIV/0!</v>
      </c>
      <c r="Z140" s="279" t="e">
        <f>'Работы 2021'!AG70/'Работы 2021'!G70</f>
        <v>#DIV/0!</v>
      </c>
      <c r="AA140" s="279" t="e">
        <f>'Работы 2021'!AI70/'Работы 2021'!G70</f>
        <v>#DIV/0!</v>
      </c>
      <c r="AB140" s="279" t="e">
        <f>'Работы 2021'!AJ70/'Работы 2021'!G70</f>
        <v>#DIV/0!</v>
      </c>
      <c r="AC140" s="279" t="e">
        <f>'Работы 2021'!AK70/'Работы 2021'!G70</f>
        <v>#DIV/0!</v>
      </c>
      <c r="AD140" s="231" t="e">
        <f>'Работы 2021'!AL70/'Работы 2021'!G70</f>
        <v>#DIV/0!</v>
      </c>
    </row>
    <row r="141" spans="1:30" s="240" customFormat="1" ht="83.25" customHeight="1" x14ac:dyDescent="0.25">
      <c r="A141" s="92"/>
      <c r="B141" s="243" t="s">
        <v>468</v>
      </c>
      <c r="C141" s="238" t="s">
        <v>193</v>
      </c>
      <c r="D141" s="238" t="s">
        <v>194</v>
      </c>
      <c r="E141" s="238"/>
      <c r="F141" s="238"/>
      <c r="G141" s="239" t="s">
        <v>269</v>
      </c>
      <c r="H141" s="239" t="s">
        <v>316</v>
      </c>
      <c r="I141" s="253" t="e">
        <f t="shared" si="5"/>
        <v>#DIV/0!</v>
      </c>
      <c r="J141" s="231" t="e">
        <f>'Работы 2021'!O71/'Работы 2021'!G71</f>
        <v>#DIV/0!</v>
      </c>
      <c r="K141" s="279" t="e">
        <f>'Работы 2021'!P71/'Работы 2021'!G71</f>
        <v>#DIV/0!</v>
      </c>
      <c r="L141" s="279" t="e">
        <f>'Работы 2021'!R71/'Работы 2021'!G71</f>
        <v>#DIV/0!</v>
      </c>
      <c r="M141" s="279" t="e">
        <f>'Работы 2021'!S71/'Работы 2021'!G71</f>
        <v>#DIV/0!</v>
      </c>
      <c r="N141" s="279" t="e">
        <f>'Работы 2021'!T71/'Работы 2021'!G71</f>
        <v>#DIV/0!</v>
      </c>
      <c r="O141" s="231" t="e">
        <f>'Работы 2021'!U71/'Работы 2021'!G71</f>
        <v>#DIV/0!</v>
      </c>
      <c r="P141" s="279" t="e">
        <f>'Работы 2021'!V71/'Работы 2021'!G71</f>
        <v>#DIV/0!</v>
      </c>
      <c r="Q141" s="231" t="e">
        <f>'Работы 2021'!W71/'Работы 2021'!G71</f>
        <v>#DIV/0!</v>
      </c>
      <c r="R141" s="231" t="e">
        <f>'Работы 2021'!X71/'Работы 2021'!G71</f>
        <v>#DIV/0!</v>
      </c>
      <c r="S141" s="231" t="e">
        <f>'Работы 2021'!Y71/'Работы 2021'!G71</f>
        <v>#DIV/0!</v>
      </c>
      <c r="T141" s="231" t="e">
        <f>'Работы 2021'!Z71/'Работы 2021'!G71</f>
        <v>#DIV/0!</v>
      </c>
      <c r="U141" s="231" t="e">
        <f>'Работы 2021'!AA71/'Работы 2021'!G71</f>
        <v>#DIV/0!</v>
      </c>
      <c r="V141" s="231" t="e">
        <f>'Работы 2021'!AB71/'Работы 2021'!G71</f>
        <v>#DIV/0!</v>
      </c>
      <c r="W141" s="231" t="e">
        <f>'Работы 2021'!AC71/'Работы 2021'!G71</f>
        <v>#DIV/0!</v>
      </c>
      <c r="X141" s="231" t="e">
        <f>'Работы 2021'!AD71/'Работы 2021'!G71</f>
        <v>#DIV/0!</v>
      </c>
      <c r="Y141" s="231" t="e">
        <f>'Работы 2021'!AF71/'Работы 2021'!G71</f>
        <v>#DIV/0!</v>
      </c>
      <c r="Z141" s="279" t="e">
        <f>'Работы 2021'!AG71/'Работы 2021'!G71</f>
        <v>#DIV/0!</v>
      </c>
      <c r="AA141" s="279" t="e">
        <f>'Работы 2021'!AI71/'Работы 2021'!G71</f>
        <v>#DIV/0!</v>
      </c>
      <c r="AB141" s="279" t="e">
        <f>'Работы 2021'!AJ71/'Работы 2021'!G71</f>
        <v>#DIV/0!</v>
      </c>
      <c r="AC141" s="279" t="e">
        <f>'Работы 2021'!AK71/'Работы 2021'!G71</f>
        <v>#DIV/0!</v>
      </c>
      <c r="AD141" s="231" t="e">
        <f>'Работы 2021'!AL71/'Работы 2021'!G71</f>
        <v>#DIV/0!</v>
      </c>
    </row>
    <row r="142" spans="1:30" s="240" customFormat="1" ht="66" customHeight="1" x14ac:dyDescent="0.25">
      <c r="A142" s="92"/>
      <c r="B142" s="236" t="s">
        <v>436</v>
      </c>
      <c r="C142" s="238" t="s">
        <v>156</v>
      </c>
      <c r="D142" s="238" t="s">
        <v>168</v>
      </c>
      <c r="E142" s="237" t="s">
        <v>223</v>
      </c>
      <c r="F142" s="242"/>
      <c r="G142" s="244" t="s">
        <v>317</v>
      </c>
      <c r="H142" s="239" t="s">
        <v>108</v>
      </c>
      <c r="I142" s="253" t="e">
        <f t="shared" si="5"/>
        <v>#DIV/0!</v>
      </c>
      <c r="J142" s="231" t="e">
        <f>'Работы 2021'!O72/'Работы 2021'!G72</f>
        <v>#DIV/0!</v>
      </c>
      <c r="K142" s="279" t="e">
        <f>'Работы 2021'!P72/'Работы 2021'!G72</f>
        <v>#DIV/0!</v>
      </c>
      <c r="L142" s="279" t="e">
        <f>'Работы 2021'!R72/'Работы 2021'!G72</f>
        <v>#DIV/0!</v>
      </c>
      <c r="M142" s="279" t="e">
        <f>'Работы 2021'!S72/'Работы 2021'!G72</f>
        <v>#DIV/0!</v>
      </c>
      <c r="N142" s="279" t="e">
        <f>'Работы 2021'!T72/'Работы 2021'!G72</f>
        <v>#DIV/0!</v>
      </c>
      <c r="O142" s="231" t="e">
        <f>'Работы 2021'!U72/'Работы 2021'!G72</f>
        <v>#DIV/0!</v>
      </c>
      <c r="P142" s="279" t="e">
        <f>'Работы 2021'!V72/'Работы 2021'!G72</f>
        <v>#DIV/0!</v>
      </c>
      <c r="Q142" s="231" t="e">
        <f>'Работы 2021'!W72/'Работы 2021'!G72</f>
        <v>#DIV/0!</v>
      </c>
      <c r="R142" s="231" t="e">
        <f>'Работы 2021'!X72/'Работы 2021'!G72</f>
        <v>#DIV/0!</v>
      </c>
      <c r="S142" s="231" t="e">
        <f>'Работы 2021'!Y72/'Работы 2021'!G72</f>
        <v>#DIV/0!</v>
      </c>
      <c r="T142" s="231" t="e">
        <f>'Работы 2021'!Z72/'Работы 2021'!G72</f>
        <v>#DIV/0!</v>
      </c>
      <c r="U142" s="231" t="e">
        <f>'Работы 2021'!AA72/'Работы 2021'!G72</f>
        <v>#DIV/0!</v>
      </c>
      <c r="V142" s="231" t="e">
        <f>'Работы 2021'!AB72/'Работы 2021'!G72</f>
        <v>#DIV/0!</v>
      </c>
      <c r="W142" s="231" t="e">
        <f>'Работы 2021'!AC72/'Работы 2021'!G72</f>
        <v>#DIV/0!</v>
      </c>
      <c r="X142" s="231" t="e">
        <f>'Работы 2021'!AD72/'Работы 2021'!G72</f>
        <v>#DIV/0!</v>
      </c>
      <c r="Y142" s="231" t="e">
        <f>'Работы 2021'!AF72/'Работы 2021'!G72</f>
        <v>#DIV/0!</v>
      </c>
      <c r="Z142" s="279" t="e">
        <f>'Работы 2021'!AG72/'Работы 2021'!G72</f>
        <v>#DIV/0!</v>
      </c>
      <c r="AA142" s="279" t="e">
        <f>'Работы 2021'!AI72/'Работы 2021'!G72</f>
        <v>#DIV/0!</v>
      </c>
      <c r="AB142" s="279" t="e">
        <f>'Работы 2021'!AJ72/'Работы 2021'!G72</f>
        <v>#DIV/0!</v>
      </c>
      <c r="AC142" s="279" t="e">
        <f>'Работы 2021'!AK72/'Работы 2021'!G72</f>
        <v>#DIV/0!</v>
      </c>
      <c r="AD142" s="231" t="e">
        <f>'Работы 2021'!AL72/'Работы 2021'!G72</f>
        <v>#DIV/0!</v>
      </c>
    </row>
    <row r="143" spans="1:30" s="240" customFormat="1" ht="82.5" customHeight="1" x14ac:dyDescent="0.25">
      <c r="A143" s="92"/>
      <c r="B143" s="236" t="s">
        <v>465</v>
      </c>
      <c r="C143" s="238" t="s">
        <v>107</v>
      </c>
      <c r="D143" s="238" t="s">
        <v>153</v>
      </c>
      <c r="E143" s="238"/>
      <c r="F143" s="238" t="s">
        <v>220</v>
      </c>
      <c r="G143" s="239" t="s">
        <v>283</v>
      </c>
      <c r="H143" s="239" t="s">
        <v>108</v>
      </c>
      <c r="I143" s="253" t="e">
        <f t="shared" si="5"/>
        <v>#DIV/0!</v>
      </c>
      <c r="J143" s="231" t="e">
        <f>'Работы 2021'!O73/'Работы 2021'!G73</f>
        <v>#DIV/0!</v>
      </c>
      <c r="K143" s="279" t="e">
        <f>'Работы 2021'!P73/'Работы 2021'!G73</f>
        <v>#DIV/0!</v>
      </c>
      <c r="L143" s="279" t="e">
        <f>'Работы 2021'!R73/'Работы 2021'!G73</f>
        <v>#DIV/0!</v>
      </c>
      <c r="M143" s="279" t="e">
        <f>'Работы 2021'!S73/'Работы 2021'!G73</f>
        <v>#DIV/0!</v>
      </c>
      <c r="N143" s="279" t="e">
        <f>'Работы 2021'!T73/'Работы 2021'!G73</f>
        <v>#DIV/0!</v>
      </c>
      <c r="O143" s="231" t="e">
        <f>'Работы 2021'!U73/'Работы 2021'!G73</f>
        <v>#DIV/0!</v>
      </c>
      <c r="P143" s="279" t="e">
        <f>'Работы 2021'!V73/'Работы 2021'!G73</f>
        <v>#DIV/0!</v>
      </c>
      <c r="Q143" s="231" t="e">
        <f>'Работы 2021'!W73/'Работы 2021'!G73</f>
        <v>#DIV/0!</v>
      </c>
      <c r="R143" s="231" t="e">
        <f>'Работы 2021'!X73/'Работы 2021'!G73</f>
        <v>#DIV/0!</v>
      </c>
      <c r="S143" s="231" t="e">
        <f>'Работы 2021'!Y73/'Работы 2021'!G73</f>
        <v>#DIV/0!</v>
      </c>
      <c r="T143" s="231" t="e">
        <f>'Работы 2021'!Z73/'Работы 2021'!G73</f>
        <v>#DIV/0!</v>
      </c>
      <c r="U143" s="231" t="e">
        <f>'Работы 2021'!AA73/'Работы 2021'!G73</f>
        <v>#DIV/0!</v>
      </c>
      <c r="V143" s="231" t="e">
        <f>'Работы 2021'!AB73/'Работы 2021'!G73</f>
        <v>#DIV/0!</v>
      </c>
      <c r="W143" s="231" t="e">
        <f>'Работы 2021'!AC73/'Работы 2021'!G73</f>
        <v>#DIV/0!</v>
      </c>
      <c r="X143" s="231" t="e">
        <f>'Работы 2021'!AD73/'Работы 2021'!G73</f>
        <v>#DIV/0!</v>
      </c>
      <c r="Y143" s="231" t="e">
        <f>'Работы 2021'!AF73/'Работы 2021'!G73</f>
        <v>#DIV/0!</v>
      </c>
      <c r="Z143" s="279" t="e">
        <f>'Работы 2021'!AG73/'Работы 2021'!G73</f>
        <v>#DIV/0!</v>
      </c>
      <c r="AA143" s="279" t="e">
        <f>'Работы 2021'!AI73/'Работы 2021'!G73</f>
        <v>#DIV/0!</v>
      </c>
      <c r="AB143" s="279" t="e">
        <f>'Работы 2021'!AJ73/'Работы 2021'!G73</f>
        <v>#DIV/0!</v>
      </c>
      <c r="AC143" s="279" t="e">
        <f>'Работы 2021'!AK73/'Работы 2021'!G73</f>
        <v>#DIV/0!</v>
      </c>
      <c r="AD143" s="231" t="e">
        <f>'Работы 2021'!AL73/'Работы 2021'!G73</f>
        <v>#DIV/0!</v>
      </c>
    </row>
    <row r="144" spans="1:30" s="240" customFormat="1" ht="82.5" customHeight="1" x14ac:dyDescent="0.25">
      <c r="A144" s="92"/>
      <c r="B144" s="236" t="s">
        <v>465</v>
      </c>
      <c r="C144" s="238" t="s">
        <v>107</v>
      </c>
      <c r="D144" s="238" t="s">
        <v>153</v>
      </c>
      <c r="E144" s="238"/>
      <c r="F144" s="238" t="s">
        <v>220</v>
      </c>
      <c r="G144" s="239" t="s">
        <v>267</v>
      </c>
      <c r="H144" s="239" t="s">
        <v>108</v>
      </c>
      <c r="I144" s="253" t="e">
        <f t="shared" si="5"/>
        <v>#DIV/0!</v>
      </c>
      <c r="J144" s="231" t="e">
        <f>'Работы 2021'!O74/'Работы 2021'!G74</f>
        <v>#DIV/0!</v>
      </c>
      <c r="K144" s="279" t="e">
        <f>'Работы 2021'!P74/'Работы 2021'!G74</f>
        <v>#DIV/0!</v>
      </c>
      <c r="L144" s="279" t="e">
        <f>'Работы 2021'!R74/'Работы 2021'!G74</f>
        <v>#DIV/0!</v>
      </c>
      <c r="M144" s="279" t="e">
        <f>'Работы 2021'!S74/'Работы 2021'!G74</f>
        <v>#DIV/0!</v>
      </c>
      <c r="N144" s="279" t="e">
        <f>'Работы 2021'!T74/'Работы 2021'!G74</f>
        <v>#DIV/0!</v>
      </c>
      <c r="O144" s="231" t="e">
        <f>'Работы 2021'!U74/'Работы 2021'!G74</f>
        <v>#DIV/0!</v>
      </c>
      <c r="P144" s="279" t="e">
        <f>'Работы 2021'!V74/'Работы 2021'!G74</f>
        <v>#DIV/0!</v>
      </c>
      <c r="Q144" s="231" t="e">
        <f>'Работы 2021'!W74/'Работы 2021'!G74</f>
        <v>#DIV/0!</v>
      </c>
      <c r="R144" s="231" t="e">
        <f>'Работы 2021'!X74/'Работы 2021'!G74</f>
        <v>#DIV/0!</v>
      </c>
      <c r="S144" s="231" t="e">
        <f>'Работы 2021'!Y74/'Работы 2021'!G74</f>
        <v>#DIV/0!</v>
      </c>
      <c r="T144" s="231" t="e">
        <f>'Работы 2021'!Z74/'Работы 2021'!G74</f>
        <v>#DIV/0!</v>
      </c>
      <c r="U144" s="231" t="e">
        <f>'Работы 2021'!AA74/'Работы 2021'!G74</f>
        <v>#DIV/0!</v>
      </c>
      <c r="V144" s="231" t="e">
        <f>'Работы 2021'!AB74/'Работы 2021'!G74</f>
        <v>#DIV/0!</v>
      </c>
      <c r="W144" s="231" t="e">
        <f>'Работы 2021'!AC74/'Работы 2021'!G74</f>
        <v>#DIV/0!</v>
      </c>
      <c r="X144" s="231" t="e">
        <f>'Работы 2021'!AD74/'Работы 2021'!G74</f>
        <v>#DIV/0!</v>
      </c>
      <c r="Y144" s="231" t="e">
        <f>'Работы 2021'!AF74/'Работы 2021'!G74</f>
        <v>#DIV/0!</v>
      </c>
      <c r="Z144" s="279" t="e">
        <f>'Работы 2021'!AG74/'Работы 2021'!G74</f>
        <v>#DIV/0!</v>
      </c>
      <c r="AA144" s="279" t="e">
        <f>'Работы 2021'!AI74/'Работы 2021'!G74</f>
        <v>#DIV/0!</v>
      </c>
      <c r="AB144" s="279" t="e">
        <f>'Работы 2021'!AJ74/'Работы 2021'!G74</f>
        <v>#DIV/0!</v>
      </c>
      <c r="AC144" s="279" t="e">
        <f>'Работы 2021'!AK74/'Работы 2021'!G74</f>
        <v>#DIV/0!</v>
      </c>
      <c r="AD144" s="231" t="e">
        <f>'Работы 2021'!AL74/'Работы 2021'!G74</f>
        <v>#DIV/0!</v>
      </c>
    </row>
    <row r="145" spans="1:30" s="240" customFormat="1" ht="82.5" customHeight="1" x14ac:dyDescent="0.25">
      <c r="A145" s="92"/>
      <c r="B145" s="236" t="s">
        <v>465</v>
      </c>
      <c r="C145" s="238" t="s">
        <v>107</v>
      </c>
      <c r="D145" s="238" t="s">
        <v>153</v>
      </c>
      <c r="E145" s="238"/>
      <c r="F145" s="237" t="s">
        <v>220</v>
      </c>
      <c r="G145" s="239" t="s">
        <v>815</v>
      </c>
      <c r="H145" s="239" t="s">
        <v>816</v>
      </c>
      <c r="I145" s="253" t="e">
        <f>J145+O145+Q145+R145+S145+T145+U145+V145+W145+X145+Y145+AD145</f>
        <v>#DIV/0!</v>
      </c>
      <c r="J145" s="231" t="e">
        <f>'Работы 2021'!O75/'Работы 2021'!G75</f>
        <v>#DIV/0!</v>
      </c>
      <c r="K145" s="279" t="e">
        <f>'Работы 2021'!P75/'Работы 2021'!G75</f>
        <v>#DIV/0!</v>
      </c>
      <c r="L145" s="279" t="e">
        <f>'Работы 2021'!R75/'Работы 2021'!G75</f>
        <v>#DIV/0!</v>
      </c>
      <c r="M145" s="279" t="e">
        <f>'Работы 2021'!S75/'Работы 2021'!G75</f>
        <v>#DIV/0!</v>
      </c>
      <c r="N145" s="279" t="e">
        <f>'Работы 2021'!T75/'Работы 2021'!G75</f>
        <v>#DIV/0!</v>
      </c>
      <c r="O145" s="231" t="e">
        <f>'Работы 2021'!U75/'Работы 2021'!G75</f>
        <v>#DIV/0!</v>
      </c>
      <c r="P145" s="279" t="e">
        <f>'Работы 2021'!V75/'Работы 2021'!G75</f>
        <v>#DIV/0!</v>
      </c>
      <c r="Q145" s="231" t="e">
        <f>'Работы 2021'!W75/'Работы 2021'!G75</f>
        <v>#DIV/0!</v>
      </c>
      <c r="R145" s="231" t="e">
        <f>'Работы 2021'!X75/'Работы 2021'!G75</f>
        <v>#DIV/0!</v>
      </c>
      <c r="S145" s="231" t="e">
        <f>'Работы 2021'!Y75/'Работы 2021'!G75</f>
        <v>#DIV/0!</v>
      </c>
      <c r="T145" s="231" t="e">
        <f>'Работы 2021'!Z75/'Работы 2021'!G75</f>
        <v>#DIV/0!</v>
      </c>
      <c r="U145" s="231" t="e">
        <f>'Работы 2021'!AA75/'Работы 2021'!G75</f>
        <v>#DIV/0!</v>
      </c>
      <c r="V145" s="231" t="e">
        <f>'Работы 2021'!AB75/'Работы 2021'!G75</f>
        <v>#DIV/0!</v>
      </c>
      <c r="W145" s="231" t="e">
        <f>'Работы 2021'!AC75/'Работы 2021'!G75</f>
        <v>#DIV/0!</v>
      </c>
      <c r="X145" s="231" t="e">
        <f>'Работы 2021'!AD75/'Работы 2021'!G75</f>
        <v>#DIV/0!</v>
      </c>
      <c r="Y145" s="231" t="e">
        <f>'Работы 2021'!AF75/'Работы 2021'!G75</f>
        <v>#DIV/0!</v>
      </c>
      <c r="Z145" s="279" t="e">
        <f>'Работы 2021'!AG75/'Работы 2021'!G75</f>
        <v>#DIV/0!</v>
      </c>
      <c r="AA145" s="279" t="e">
        <f>'Работы 2021'!AI75/'Работы 2021'!G75</f>
        <v>#DIV/0!</v>
      </c>
      <c r="AB145" s="279" t="e">
        <f>'Работы 2021'!AJ75/'Работы 2021'!G75</f>
        <v>#DIV/0!</v>
      </c>
      <c r="AC145" s="279" t="e">
        <f>'Работы 2021'!AK75/'Работы 2021'!G75</f>
        <v>#DIV/0!</v>
      </c>
      <c r="AD145" s="231" t="e">
        <f>'Работы 2021'!AL75/'Работы 2021'!G75</f>
        <v>#DIV/0!</v>
      </c>
    </row>
    <row r="146" spans="1:30" s="240" customFormat="1" ht="115.5" customHeight="1" x14ac:dyDescent="0.25">
      <c r="A146" s="92"/>
      <c r="B146" s="248" t="s">
        <v>469</v>
      </c>
      <c r="C146" s="238" t="s">
        <v>195</v>
      </c>
      <c r="D146" s="238" t="s">
        <v>196</v>
      </c>
      <c r="E146" s="238"/>
      <c r="F146" s="238"/>
      <c r="G146" s="239" t="s">
        <v>270</v>
      </c>
      <c r="H146" s="239" t="s">
        <v>108</v>
      </c>
      <c r="I146" s="253" t="e">
        <f t="shared" si="5"/>
        <v>#DIV/0!</v>
      </c>
      <c r="J146" s="231" t="e">
        <f>'Работы 2021'!O76/'Работы 2021'!G76</f>
        <v>#DIV/0!</v>
      </c>
      <c r="K146" s="279" t="e">
        <f>'Работы 2021'!P76/'Работы 2021'!G76</f>
        <v>#DIV/0!</v>
      </c>
      <c r="L146" s="279" t="e">
        <f>'Работы 2021'!R76/'Работы 2021'!G76</f>
        <v>#DIV/0!</v>
      </c>
      <c r="M146" s="279" t="e">
        <f>'Работы 2021'!S76/'Работы 2021'!G76</f>
        <v>#DIV/0!</v>
      </c>
      <c r="N146" s="279" t="e">
        <f>'Работы 2021'!T76/'Работы 2021'!G76</f>
        <v>#DIV/0!</v>
      </c>
      <c r="O146" s="231" t="e">
        <f>'Работы 2021'!U76/'Работы 2021'!G76</f>
        <v>#DIV/0!</v>
      </c>
      <c r="P146" s="279" t="e">
        <f>'Работы 2021'!V76/'Работы 2021'!G76</f>
        <v>#DIV/0!</v>
      </c>
      <c r="Q146" s="231" t="e">
        <f>'Работы 2021'!W76/'Работы 2021'!G76</f>
        <v>#DIV/0!</v>
      </c>
      <c r="R146" s="231" t="e">
        <f>'Работы 2021'!X76/'Работы 2021'!G76</f>
        <v>#DIV/0!</v>
      </c>
      <c r="S146" s="231" t="e">
        <f>'Работы 2021'!Y76/'Работы 2021'!G76</f>
        <v>#DIV/0!</v>
      </c>
      <c r="T146" s="231" t="e">
        <f>'Работы 2021'!Z76/'Работы 2021'!G76</f>
        <v>#DIV/0!</v>
      </c>
      <c r="U146" s="231" t="e">
        <f>'Работы 2021'!AA76/'Работы 2021'!G76</f>
        <v>#DIV/0!</v>
      </c>
      <c r="V146" s="231" t="e">
        <f>'Работы 2021'!AB76/'Работы 2021'!G76</f>
        <v>#DIV/0!</v>
      </c>
      <c r="W146" s="231" t="e">
        <f>'Работы 2021'!AC76/'Работы 2021'!G76</f>
        <v>#DIV/0!</v>
      </c>
      <c r="X146" s="231" t="e">
        <f>'Работы 2021'!AD76/'Работы 2021'!G76</f>
        <v>#DIV/0!</v>
      </c>
      <c r="Y146" s="231" t="e">
        <f>'Работы 2021'!AF76/'Работы 2021'!G76</f>
        <v>#DIV/0!</v>
      </c>
      <c r="Z146" s="279" t="e">
        <f>'Работы 2021'!AG76/'Работы 2021'!G76</f>
        <v>#DIV/0!</v>
      </c>
      <c r="AA146" s="279" t="e">
        <f>'Работы 2021'!AI76/'Работы 2021'!G76</f>
        <v>#DIV/0!</v>
      </c>
      <c r="AB146" s="279" t="e">
        <f>'Работы 2021'!AJ76/'Работы 2021'!G76</f>
        <v>#DIV/0!</v>
      </c>
      <c r="AC146" s="279" t="e">
        <f>'Работы 2021'!AK76/'Работы 2021'!G76</f>
        <v>#DIV/0!</v>
      </c>
      <c r="AD146" s="231" t="e">
        <f>'Работы 2021'!AL76/'Работы 2021'!G76</f>
        <v>#DIV/0!</v>
      </c>
    </row>
    <row r="147" spans="1:30" s="240" customFormat="1" ht="66" customHeight="1" x14ac:dyDescent="0.25">
      <c r="A147" s="92"/>
      <c r="B147" s="236" t="s">
        <v>466</v>
      </c>
      <c r="C147" s="238" t="s">
        <v>107</v>
      </c>
      <c r="D147" s="238" t="s">
        <v>154</v>
      </c>
      <c r="E147" s="238"/>
      <c r="F147" s="238" t="s">
        <v>220</v>
      </c>
      <c r="G147" s="239" t="s">
        <v>284</v>
      </c>
      <c r="H147" s="239" t="s">
        <v>108</v>
      </c>
      <c r="I147" s="253" t="e">
        <f t="shared" si="5"/>
        <v>#DIV/0!</v>
      </c>
      <c r="J147" s="231" t="e">
        <f>'Работы 2021'!O77/'Работы 2021'!G77</f>
        <v>#DIV/0!</v>
      </c>
      <c r="K147" s="279" t="e">
        <f>'Работы 2021'!P77/'Работы 2021'!G77</f>
        <v>#DIV/0!</v>
      </c>
      <c r="L147" s="279" t="e">
        <f>'Работы 2021'!R77/'Работы 2021'!G77</f>
        <v>#DIV/0!</v>
      </c>
      <c r="M147" s="279" t="e">
        <f>'Работы 2021'!S77/'Работы 2021'!G77</f>
        <v>#DIV/0!</v>
      </c>
      <c r="N147" s="279" t="e">
        <f>'Работы 2021'!T77/'Работы 2021'!G77</f>
        <v>#DIV/0!</v>
      </c>
      <c r="O147" s="231" t="e">
        <f>'Работы 2021'!U77/'Работы 2021'!G77</f>
        <v>#DIV/0!</v>
      </c>
      <c r="P147" s="279" t="e">
        <f>'Работы 2021'!V77/'Работы 2021'!G77</f>
        <v>#DIV/0!</v>
      </c>
      <c r="Q147" s="231" t="e">
        <f>'Работы 2021'!W77/'Работы 2021'!G77</f>
        <v>#DIV/0!</v>
      </c>
      <c r="R147" s="231" t="e">
        <f>'Работы 2021'!X77/'Работы 2021'!G77</f>
        <v>#DIV/0!</v>
      </c>
      <c r="S147" s="231" t="e">
        <f>'Работы 2021'!Y77/'Работы 2021'!G77</f>
        <v>#DIV/0!</v>
      </c>
      <c r="T147" s="231" t="e">
        <f>'Работы 2021'!Z77/'Работы 2021'!G77</f>
        <v>#DIV/0!</v>
      </c>
      <c r="U147" s="231" t="e">
        <f>'Работы 2021'!AA77/'Работы 2021'!G77</f>
        <v>#DIV/0!</v>
      </c>
      <c r="V147" s="231" t="e">
        <f>'Работы 2021'!AB77/'Работы 2021'!G77</f>
        <v>#DIV/0!</v>
      </c>
      <c r="W147" s="231" t="e">
        <f>'Работы 2021'!AC77/'Работы 2021'!G77</f>
        <v>#DIV/0!</v>
      </c>
      <c r="X147" s="231" t="e">
        <f>'Работы 2021'!AD77/'Работы 2021'!G77</f>
        <v>#DIV/0!</v>
      </c>
      <c r="Y147" s="231" t="e">
        <f>'Работы 2021'!AF77/'Работы 2021'!G77</f>
        <v>#DIV/0!</v>
      </c>
      <c r="Z147" s="279" t="e">
        <f>'Работы 2021'!AG77/'Работы 2021'!G77</f>
        <v>#DIV/0!</v>
      </c>
      <c r="AA147" s="279" t="e">
        <f>'Работы 2021'!AI77/'Работы 2021'!G77</f>
        <v>#DIV/0!</v>
      </c>
      <c r="AB147" s="279" t="e">
        <f>'Работы 2021'!AJ77/'Работы 2021'!G77</f>
        <v>#DIV/0!</v>
      </c>
      <c r="AC147" s="279" t="e">
        <f>'Работы 2021'!AK77/'Работы 2021'!G77</f>
        <v>#DIV/0!</v>
      </c>
      <c r="AD147" s="231" t="e">
        <f>'Работы 2021'!AL77/'Работы 2021'!G77</f>
        <v>#DIV/0!</v>
      </c>
    </row>
    <row r="148" spans="1:30" s="240" customFormat="1" ht="66" customHeight="1" x14ac:dyDescent="0.25">
      <c r="A148" s="92"/>
      <c r="B148" s="236" t="s">
        <v>466</v>
      </c>
      <c r="C148" s="238" t="s">
        <v>107</v>
      </c>
      <c r="D148" s="238" t="s">
        <v>154</v>
      </c>
      <c r="E148" s="238"/>
      <c r="F148" s="237" t="s">
        <v>220</v>
      </c>
      <c r="G148" s="239" t="s">
        <v>815</v>
      </c>
      <c r="H148" s="239" t="s">
        <v>816</v>
      </c>
      <c r="I148" s="253" t="e">
        <f>J148+O148+Q148+R148+S148+T148+U148+V148+W148+X148+Y148+AD148</f>
        <v>#DIV/0!</v>
      </c>
      <c r="J148" s="231" t="e">
        <f>'Работы 2021'!O78/'Работы 2021'!G78</f>
        <v>#DIV/0!</v>
      </c>
      <c r="K148" s="279" t="e">
        <f>'Работы 2021'!P78/'Работы 2021'!G78</f>
        <v>#DIV/0!</v>
      </c>
      <c r="L148" s="279" t="e">
        <f>'Работы 2021'!R78/'Работы 2021'!G78</f>
        <v>#DIV/0!</v>
      </c>
      <c r="M148" s="279" t="e">
        <f>'Работы 2021'!S78/'Работы 2021'!G78</f>
        <v>#DIV/0!</v>
      </c>
      <c r="N148" s="279" t="e">
        <f>'Работы 2021'!T78/'Работы 2021'!G78</f>
        <v>#DIV/0!</v>
      </c>
      <c r="O148" s="231" t="e">
        <f>'Работы 2021'!U78/'Работы 2021'!G78</f>
        <v>#DIV/0!</v>
      </c>
      <c r="P148" s="279" t="e">
        <f>'Работы 2021'!V78/'Работы 2021'!G78</f>
        <v>#DIV/0!</v>
      </c>
      <c r="Q148" s="231" t="e">
        <f>'Работы 2021'!W78/'Работы 2021'!G78</f>
        <v>#DIV/0!</v>
      </c>
      <c r="R148" s="231" t="e">
        <f>'Работы 2021'!X78/'Работы 2021'!G78</f>
        <v>#DIV/0!</v>
      </c>
      <c r="S148" s="231" t="e">
        <f>'Работы 2021'!Y78/'Работы 2021'!G78</f>
        <v>#DIV/0!</v>
      </c>
      <c r="T148" s="231" t="e">
        <f>'Работы 2021'!Z78/'Работы 2021'!G78</f>
        <v>#DIV/0!</v>
      </c>
      <c r="U148" s="231" t="e">
        <f>'Работы 2021'!AA78/'Работы 2021'!G78</f>
        <v>#DIV/0!</v>
      </c>
      <c r="V148" s="231" t="e">
        <f>'Работы 2021'!AB78/'Работы 2021'!G78</f>
        <v>#DIV/0!</v>
      </c>
      <c r="W148" s="231" t="e">
        <f>'Работы 2021'!AC78/'Работы 2021'!G78</f>
        <v>#DIV/0!</v>
      </c>
      <c r="X148" s="231" t="e">
        <f>'Работы 2021'!AD78/'Работы 2021'!G78</f>
        <v>#DIV/0!</v>
      </c>
      <c r="Y148" s="231" t="e">
        <f>'Работы 2021'!AF78/'Работы 2021'!G78</f>
        <v>#DIV/0!</v>
      </c>
      <c r="Z148" s="279" t="e">
        <f>'Работы 2021'!AG78/'Работы 2021'!G78</f>
        <v>#DIV/0!</v>
      </c>
      <c r="AA148" s="279" t="e">
        <f>'Работы 2021'!AI78/'Работы 2021'!G78</f>
        <v>#DIV/0!</v>
      </c>
      <c r="AB148" s="279" t="e">
        <f>'Работы 2021'!AJ78/'Работы 2021'!G78</f>
        <v>#DIV/0!</v>
      </c>
      <c r="AC148" s="279" t="e">
        <f>'Работы 2021'!AK78/'Работы 2021'!G78</f>
        <v>#DIV/0!</v>
      </c>
      <c r="AD148" s="231" t="e">
        <f>'Работы 2021'!AL78/'Работы 2021'!G78</f>
        <v>#DIV/0!</v>
      </c>
    </row>
    <row r="149" spans="1:30" s="240" customFormat="1" ht="66" customHeight="1" x14ac:dyDescent="0.25">
      <c r="A149" s="92"/>
      <c r="B149" s="236" t="s">
        <v>467</v>
      </c>
      <c r="C149" s="238" t="s">
        <v>107</v>
      </c>
      <c r="D149" s="238" t="s">
        <v>167</v>
      </c>
      <c r="E149" s="238"/>
      <c r="F149" s="238" t="s">
        <v>220</v>
      </c>
      <c r="G149" s="239" t="s">
        <v>269</v>
      </c>
      <c r="H149" s="239" t="s">
        <v>116</v>
      </c>
      <c r="I149" s="253" t="e">
        <f t="shared" si="5"/>
        <v>#DIV/0!</v>
      </c>
      <c r="J149" s="231" t="e">
        <f>'Работы 2021'!O79/'Работы 2021'!G79</f>
        <v>#DIV/0!</v>
      </c>
      <c r="K149" s="279" t="e">
        <f>'Работы 2021'!P79/'Работы 2021'!G79</f>
        <v>#DIV/0!</v>
      </c>
      <c r="L149" s="279" t="e">
        <f>'Работы 2021'!R79/'Работы 2021'!G79</f>
        <v>#DIV/0!</v>
      </c>
      <c r="M149" s="279" t="e">
        <f>'Работы 2021'!S79/'Работы 2021'!G79</f>
        <v>#DIV/0!</v>
      </c>
      <c r="N149" s="279" t="e">
        <f>'Работы 2021'!T79/'Работы 2021'!G79</f>
        <v>#DIV/0!</v>
      </c>
      <c r="O149" s="231" t="e">
        <f>'Работы 2021'!U79/'Работы 2021'!G79</f>
        <v>#DIV/0!</v>
      </c>
      <c r="P149" s="279" t="e">
        <f>'Работы 2021'!V79/'Работы 2021'!G79</f>
        <v>#DIV/0!</v>
      </c>
      <c r="Q149" s="231" t="e">
        <f>'Работы 2021'!W79/'Работы 2021'!G79</f>
        <v>#DIV/0!</v>
      </c>
      <c r="R149" s="231" t="e">
        <f>'Работы 2021'!X79/'Работы 2021'!G79</f>
        <v>#DIV/0!</v>
      </c>
      <c r="S149" s="231" t="e">
        <f>'Работы 2021'!Y79/'Работы 2021'!G79</f>
        <v>#DIV/0!</v>
      </c>
      <c r="T149" s="231" t="e">
        <f>'Работы 2021'!Z79/'Работы 2021'!G79</f>
        <v>#DIV/0!</v>
      </c>
      <c r="U149" s="231" t="e">
        <f>'Работы 2021'!AA79/'Работы 2021'!G79</f>
        <v>#DIV/0!</v>
      </c>
      <c r="V149" s="231" t="e">
        <f>'Работы 2021'!AB79/'Работы 2021'!G79</f>
        <v>#DIV/0!</v>
      </c>
      <c r="W149" s="231" t="e">
        <f>'Работы 2021'!AC79/'Работы 2021'!G79</f>
        <v>#DIV/0!</v>
      </c>
      <c r="X149" s="231" t="e">
        <f>'Работы 2021'!AD79/'Работы 2021'!G79</f>
        <v>#DIV/0!</v>
      </c>
      <c r="Y149" s="231" t="e">
        <f>'Работы 2021'!AF79/'Работы 2021'!G79</f>
        <v>#DIV/0!</v>
      </c>
      <c r="Z149" s="279" t="e">
        <f>'Работы 2021'!AG79/'Работы 2021'!G79</f>
        <v>#DIV/0!</v>
      </c>
      <c r="AA149" s="279" t="e">
        <f>'Работы 2021'!AI79/'Работы 2021'!G79</f>
        <v>#DIV/0!</v>
      </c>
      <c r="AB149" s="279" t="e">
        <f>'Работы 2021'!AJ79/'Работы 2021'!G79</f>
        <v>#DIV/0!</v>
      </c>
      <c r="AC149" s="279" t="e">
        <f>'Работы 2021'!AK79/'Работы 2021'!G79</f>
        <v>#DIV/0!</v>
      </c>
      <c r="AD149" s="231" t="e">
        <f>'Работы 2021'!AL79/'Работы 2021'!G79</f>
        <v>#DIV/0!</v>
      </c>
    </row>
    <row r="150" spans="1:30" s="240" customFormat="1" ht="50.25" customHeight="1" x14ac:dyDescent="0.25">
      <c r="A150" s="92"/>
      <c r="B150" s="236" t="s">
        <v>470</v>
      </c>
      <c r="C150" s="237" t="s">
        <v>158</v>
      </c>
      <c r="D150" s="238"/>
      <c r="E150" s="238"/>
      <c r="F150" s="238"/>
      <c r="G150" s="239" t="s">
        <v>268</v>
      </c>
      <c r="H150" s="239" t="s">
        <v>108</v>
      </c>
      <c r="I150" s="253" t="e">
        <f t="shared" ref="I150" si="6">J150+O150+Q150+R150+S150+T150+U150+V150+W150+X150+Y150+AD150</f>
        <v>#DIV/0!</v>
      </c>
      <c r="J150" s="231" t="e">
        <f>'Работы 2021'!O80/'Работы 2021'!G80</f>
        <v>#DIV/0!</v>
      </c>
      <c r="K150" s="279" t="e">
        <f>'Работы 2021'!P80/'Работы 2021'!G80</f>
        <v>#DIV/0!</v>
      </c>
      <c r="L150" s="279" t="e">
        <f>'Работы 2021'!R80/'Работы 2021'!G80</f>
        <v>#DIV/0!</v>
      </c>
      <c r="M150" s="279" t="e">
        <f>'Работы 2021'!S80/'Работы 2021'!G80</f>
        <v>#DIV/0!</v>
      </c>
      <c r="N150" s="279" t="e">
        <f>'Работы 2021'!T80/'Работы 2021'!G80</f>
        <v>#DIV/0!</v>
      </c>
      <c r="O150" s="231" t="e">
        <f>'Работы 2021'!U80/'Работы 2021'!G80</f>
        <v>#DIV/0!</v>
      </c>
      <c r="P150" s="279" t="e">
        <f>'Работы 2021'!V80/'Работы 2021'!G80</f>
        <v>#DIV/0!</v>
      </c>
      <c r="Q150" s="231" t="e">
        <f>'Работы 2021'!W80/'Работы 2021'!G80</f>
        <v>#DIV/0!</v>
      </c>
      <c r="R150" s="231" t="e">
        <f>'Работы 2021'!X80/'Работы 2021'!G80</f>
        <v>#DIV/0!</v>
      </c>
      <c r="S150" s="231" t="e">
        <f>'Работы 2021'!Y80/'Работы 2021'!G80</f>
        <v>#DIV/0!</v>
      </c>
      <c r="T150" s="231" t="e">
        <f>'Работы 2021'!Z80/'Работы 2021'!G80</f>
        <v>#DIV/0!</v>
      </c>
      <c r="U150" s="231" t="e">
        <f>'Работы 2021'!AA80/'Работы 2021'!G80</f>
        <v>#DIV/0!</v>
      </c>
      <c r="V150" s="231" t="e">
        <f>'Работы 2021'!AB80/'Работы 2021'!G80</f>
        <v>#DIV/0!</v>
      </c>
      <c r="W150" s="231" t="e">
        <f>'Работы 2021'!AC80/'Работы 2021'!G80</f>
        <v>#DIV/0!</v>
      </c>
      <c r="X150" s="231" t="e">
        <f>'Работы 2021'!AD80/'Работы 2021'!G80</f>
        <v>#DIV/0!</v>
      </c>
      <c r="Y150" s="231" t="e">
        <f>'Работы 2021'!AF80/'Работы 2021'!G80</f>
        <v>#DIV/0!</v>
      </c>
      <c r="Z150" s="279" t="e">
        <f>'Работы 2021'!AG80/'Работы 2021'!G80</f>
        <v>#DIV/0!</v>
      </c>
      <c r="AA150" s="279" t="e">
        <f>'Работы 2021'!AI80/'Работы 2021'!G80</f>
        <v>#DIV/0!</v>
      </c>
      <c r="AB150" s="279" t="e">
        <f>'Работы 2021'!AJ80/'Работы 2021'!G80</f>
        <v>#DIV/0!</v>
      </c>
      <c r="AC150" s="279" t="e">
        <f>'Работы 2021'!AK80/'Работы 2021'!G80</f>
        <v>#DIV/0!</v>
      </c>
      <c r="AD150" s="231" t="e">
        <f>'Работы 2021'!AL80/'Работы 2021'!G80</f>
        <v>#DIV/0!</v>
      </c>
    </row>
    <row r="151" spans="1:30" s="240" customFormat="1" ht="50.25" customHeight="1" x14ac:dyDescent="0.25">
      <c r="A151" s="92"/>
      <c r="B151" s="236" t="s">
        <v>825</v>
      </c>
      <c r="C151" s="237" t="s">
        <v>863</v>
      </c>
      <c r="D151" s="238"/>
      <c r="E151" s="238"/>
      <c r="F151" s="238"/>
      <c r="G151" s="239" t="s">
        <v>300</v>
      </c>
      <c r="H151" s="239" t="s">
        <v>108</v>
      </c>
      <c r="I151" s="253" t="e">
        <f t="shared" si="5"/>
        <v>#DIV/0!</v>
      </c>
      <c r="J151" s="231" t="e">
        <f>'Работы 2021'!O81/'Работы 2021'!G81</f>
        <v>#DIV/0!</v>
      </c>
      <c r="K151" s="279" t="e">
        <f>'Работы 2021'!P81/'Работы 2021'!G81</f>
        <v>#DIV/0!</v>
      </c>
      <c r="L151" s="279" t="e">
        <f>'Работы 2021'!R81/'Работы 2021'!G81</f>
        <v>#DIV/0!</v>
      </c>
      <c r="M151" s="279" t="e">
        <f>'Работы 2021'!S81/'Работы 2021'!G81</f>
        <v>#DIV/0!</v>
      </c>
      <c r="N151" s="279" t="e">
        <f>'Работы 2021'!T81/'Работы 2021'!G81</f>
        <v>#DIV/0!</v>
      </c>
      <c r="O151" s="231" t="e">
        <f>'Работы 2021'!U81/'Работы 2021'!G81</f>
        <v>#DIV/0!</v>
      </c>
      <c r="P151" s="279" t="e">
        <f>'Работы 2021'!V81/'Работы 2021'!G81</f>
        <v>#DIV/0!</v>
      </c>
      <c r="Q151" s="231" t="e">
        <f>'Работы 2021'!W81/'Работы 2021'!G81</f>
        <v>#DIV/0!</v>
      </c>
      <c r="R151" s="231" t="e">
        <f>'Работы 2021'!X81/'Работы 2021'!G81</f>
        <v>#DIV/0!</v>
      </c>
      <c r="S151" s="231" t="e">
        <f>'Работы 2021'!Y81/'Работы 2021'!G81</f>
        <v>#DIV/0!</v>
      </c>
      <c r="T151" s="231" t="e">
        <f>'Работы 2021'!Z81/'Работы 2021'!G81</f>
        <v>#DIV/0!</v>
      </c>
      <c r="U151" s="231" t="e">
        <f>'Работы 2021'!AA81/'Работы 2021'!G81</f>
        <v>#DIV/0!</v>
      </c>
      <c r="V151" s="231" t="e">
        <f>'Работы 2021'!AB81/'Работы 2021'!G81</f>
        <v>#DIV/0!</v>
      </c>
      <c r="W151" s="231" t="e">
        <f>'Работы 2021'!AC81/'Работы 2021'!G81</f>
        <v>#DIV/0!</v>
      </c>
      <c r="X151" s="231" t="e">
        <f>'Работы 2021'!AD81/'Работы 2021'!G81</f>
        <v>#DIV/0!</v>
      </c>
      <c r="Y151" s="231" t="e">
        <f>'Работы 2021'!AF81/'Работы 2021'!G81</f>
        <v>#DIV/0!</v>
      </c>
      <c r="Z151" s="279" t="e">
        <f>'Работы 2021'!AG81/'Работы 2021'!G81</f>
        <v>#DIV/0!</v>
      </c>
      <c r="AA151" s="279" t="e">
        <f>'Работы 2021'!AI81/'Работы 2021'!G81</f>
        <v>#DIV/0!</v>
      </c>
      <c r="AB151" s="279" t="e">
        <f>'Работы 2021'!AJ81/'Работы 2021'!G81</f>
        <v>#DIV/0!</v>
      </c>
      <c r="AC151" s="279" t="e">
        <f>'Работы 2021'!AK81/'Работы 2021'!G81</f>
        <v>#DIV/0!</v>
      </c>
      <c r="AD151" s="231" t="e">
        <f>'Работы 2021'!AL81/'Работы 2021'!G81</f>
        <v>#DIV/0!</v>
      </c>
    </row>
    <row r="152" spans="1:30" s="250" customFormat="1" ht="18.75" x14ac:dyDescent="0.25">
      <c r="A152" s="91" t="s">
        <v>258</v>
      </c>
      <c r="B152" s="249"/>
      <c r="C152" s="249"/>
      <c r="D152" s="249"/>
      <c r="E152" s="249"/>
      <c r="F152" s="249"/>
      <c r="G152" s="249"/>
      <c r="H152" s="249"/>
      <c r="I152" s="253" t="e">
        <f t="shared" ref="I152:AD152" si="7">SUM(I85:I151)</f>
        <v>#DIV/0!</v>
      </c>
      <c r="J152" s="253" t="e">
        <f t="shared" si="7"/>
        <v>#DIV/0!</v>
      </c>
      <c r="K152" s="280" t="e">
        <f t="shared" si="7"/>
        <v>#DIV/0!</v>
      </c>
      <c r="L152" s="280" t="e">
        <f t="shared" si="7"/>
        <v>#DIV/0!</v>
      </c>
      <c r="M152" s="280" t="e">
        <f t="shared" si="7"/>
        <v>#DIV/0!</v>
      </c>
      <c r="N152" s="280" t="e">
        <f t="shared" si="7"/>
        <v>#DIV/0!</v>
      </c>
      <c r="O152" s="253" t="e">
        <f t="shared" si="7"/>
        <v>#DIV/0!</v>
      </c>
      <c r="P152" s="280" t="e">
        <f t="shared" si="7"/>
        <v>#DIV/0!</v>
      </c>
      <c r="Q152" s="253" t="e">
        <f t="shared" si="7"/>
        <v>#DIV/0!</v>
      </c>
      <c r="R152" s="253" t="e">
        <f t="shared" si="7"/>
        <v>#DIV/0!</v>
      </c>
      <c r="S152" s="253" t="e">
        <f t="shared" si="7"/>
        <v>#DIV/0!</v>
      </c>
      <c r="T152" s="253" t="e">
        <f t="shared" si="7"/>
        <v>#DIV/0!</v>
      </c>
      <c r="U152" s="253" t="e">
        <f t="shared" si="7"/>
        <v>#DIV/0!</v>
      </c>
      <c r="V152" s="253" t="e">
        <f t="shared" si="7"/>
        <v>#DIV/0!</v>
      </c>
      <c r="W152" s="253" t="e">
        <f t="shared" si="7"/>
        <v>#DIV/0!</v>
      </c>
      <c r="X152" s="253" t="e">
        <f t="shared" si="7"/>
        <v>#DIV/0!</v>
      </c>
      <c r="Y152" s="253" t="e">
        <f t="shared" si="7"/>
        <v>#DIV/0!</v>
      </c>
      <c r="Z152" s="280" t="e">
        <f t="shared" si="7"/>
        <v>#DIV/0!</v>
      </c>
      <c r="AA152" s="280" t="e">
        <f t="shared" si="7"/>
        <v>#DIV/0!</v>
      </c>
      <c r="AB152" s="280" t="e">
        <f t="shared" si="7"/>
        <v>#DIV/0!</v>
      </c>
      <c r="AC152" s="280" t="e">
        <f t="shared" si="7"/>
        <v>#DIV/0!</v>
      </c>
      <c r="AD152" s="253" t="e">
        <f t="shared" si="7"/>
        <v>#DIV/0!</v>
      </c>
    </row>
    <row r="153" spans="1:30" s="250" customFormat="1" ht="18.75" x14ac:dyDescent="0.25">
      <c r="A153" s="95" t="s">
        <v>911</v>
      </c>
      <c r="B153" s="252"/>
      <c r="C153" s="251"/>
      <c r="D153" s="251"/>
      <c r="E153" s="251"/>
      <c r="F153" s="251"/>
      <c r="G153" s="251"/>
      <c r="H153" s="251"/>
      <c r="I153" s="254"/>
      <c r="J153" s="254"/>
      <c r="K153" s="254"/>
      <c r="L153" s="254"/>
      <c r="M153" s="254"/>
      <c r="N153" s="254"/>
      <c r="O153" s="254"/>
      <c r="P153" s="254"/>
      <c r="Q153" s="254"/>
      <c r="R153" s="254"/>
      <c r="S153" s="254"/>
      <c r="T153" s="254"/>
      <c r="U153" s="254"/>
      <c r="V153" s="254"/>
      <c r="W153" s="254"/>
      <c r="X153" s="254"/>
      <c r="Y153" s="254"/>
      <c r="Z153" s="254"/>
      <c r="AA153" s="254"/>
      <c r="AB153" s="254"/>
      <c r="AC153" s="254"/>
      <c r="AD153" s="254"/>
    </row>
    <row r="154" spans="1:30" s="240" customFormat="1" ht="66.75" customHeight="1" x14ac:dyDescent="0.25">
      <c r="A154" s="92"/>
      <c r="B154" s="236" t="s">
        <v>423</v>
      </c>
      <c r="C154" s="237" t="s">
        <v>275</v>
      </c>
      <c r="D154" s="238" t="s">
        <v>276</v>
      </c>
      <c r="E154" s="238"/>
      <c r="F154" s="238"/>
      <c r="G154" s="239" t="s">
        <v>278</v>
      </c>
      <c r="H154" s="239" t="s">
        <v>108</v>
      </c>
      <c r="I154" s="253" t="e">
        <f t="shared" ref="I154:I186" si="8">J154+O154+Q154+R154+S154+T154+U154+V154+W154+X154+Y154+AD154</f>
        <v>#DIV/0!</v>
      </c>
      <c r="J154" s="231" t="e">
        <f>'Работы 2022'!O11/'Работы 2022'!G11</f>
        <v>#DIV/0!</v>
      </c>
      <c r="K154" s="279" t="e">
        <f>'Работы 2022'!P11/'Работы 2022'!G11</f>
        <v>#DIV/0!</v>
      </c>
      <c r="L154" s="279" t="e">
        <f>'Работы 2022'!R11/'Работы 2022'!G11</f>
        <v>#DIV/0!</v>
      </c>
      <c r="M154" s="279" t="e">
        <f>'Работы 2022'!S11/'Работы 2022'!G11</f>
        <v>#DIV/0!</v>
      </c>
      <c r="N154" s="279" t="e">
        <f>'Работы 2022'!T11/'Работы 2022'!G11</f>
        <v>#DIV/0!</v>
      </c>
      <c r="O154" s="231" t="e">
        <f>'Работы 2022'!U11/'Работы 2022'!G11</f>
        <v>#DIV/0!</v>
      </c>
      <c r="P154" s="279" t="e">
        <f>'Работы 2022'!V11/'Работы 2022'!G11</f>
        <v>#DIV/0!</v>
      </c>
      <c r="Q154" s="231" t="e">
        <f>'Работы 2022'!W11/'Работы 2022'!G11</f>
        <v>#DIV/0!</v>
      </c>
      <c r="R154" s="231" t="e">
        <f>'Работы 2022'!X11/'Работы 2022'!G11</f>
        <v>#DIV/0!</v>
      </c>
      <c r="S154" s="231" t="e">
        <f>'Работы 2022'!Y11/'Работы 2022'!G11</f>
        <v>#DIV/0!</v>
      </c>
      <c r="T154" s="231" t="e">
        <f>'Работы 2022'!Z11/'Работы 2022'!G11</f>
        <v>#DIV/0!</v>
      </c>
      <c r="U154" s="231" t="e">
        <f>'Работы 2022'!AA11/'Работы 2022'!G11</f>
        <v>#DIV/0!</v>
      </c>
      <c r="V154" s="231" t="e">
        <f>'Работы 2022'!AB11/'Работы 2022'!G11</f>
        <v>#DIV/0!</v>
      </c>
      <c r="W154" s="231" t="e">
        <f>'Работы 2022'!AC11/'Работы 2022'!G11</f>
        <v>#DIV/0!</v>
      </c>
      <c r="X154" s="231" t="e">
        <f>'Работы 2022'!AD11/'Работы 2022'!G11</f>
        <v>#DIV/0!</v>
      </c>
      <c r="Y154" s="231" t="e">
        <f>'Работы 2022'!AF11/'Работы 2022'!G11</f>
        <v>#DIV/0!</v>
      </c>
      <c r="Z154" s="279" t="e">
        <f>'Работы 2022'!AG11/'Работы 2022'!G11</f>
        <v>#DIV/0!</v>
      </c>
      <c r="AA154" s="279" t="e">
        <f>'Работы 2022'!AI11/'Работы 2022'!G11</f>
        <v>#DIV/0!</v>
      </c>
      <c r="AB154" s="279" t="e">
        <f>'Работы 2022'!AJ11/'Работы 2022'!G11</f>
        <v>#DIV/0!</v>
      </c>
      <c r="AC154" s="279" t="e">
        <f>'Работы 2022'!AK11/'Работы 2022'!G11</f>
        <v>#DIV/0!</v>
      </c>
      <c r="AD154" s="231" t="e">
        <f>'Работы 2022'!AL11/'Работы 2022'!G11</f>
        <v>#DIV/0!</v>
      </c>
    </row>
    <row r="155" spans="1:30" s="240" customFormat="1" ht="81" customHeight="1" x14ac:dyDescent="0.25">
      <c r="A155" s="92"/>
      <c r="B155" s="236" t="s">
        <v>424</v>
      </c>
      <c r="C155" s="237" t="s">
        <v>191</v>
      </c>
      <c r="D155" s="238" t="s">
        <v>192</v>
      </c>
      <c r="E155" s="238"/>
      <c r="F155" s="238" t="s">
        <v>233</v>
      </c>
      <c r="G155" s="239" t="s">
        <v>279</v>
      </c>
      <c r="H155" s="239" t="s">
        <v>203</v>
      </c>
      <c r="I155" s="253" t="e">
        <f t="shared" si="8"/>
        <v>#DIV/0!</v>
      </c>
      <c r="J155" s="231" t="e">
        <f>'Работы 2022'!O12/'Работы 2022'!G12</f>
        <v>#DIV/0!</v>
      </c>
      <c r="K155" s="279" t="e">
        <f>'Работы 2022'!P12/'Работы 2022'!G12</f>
        <v>#DIV/0!</v>
      </c>
      <c r="L155" s="279" t="e">
        <f>'Работы 2022'!R12/'Работы 2022'!G12</f>
        <v>#DIV/0!</v>
      </c>
      <c r="M155" s="279" t="e">
        <f>'Работы 2022'!S12/'Работы 2022'!G12</f>
        <v>#DIV/0!</v>
      </c>
      <c r="N155" s="279" t="e">
        <f>'Работы 2022'!T12/'Работы 2022'!G12</f>
        <v>#DIV/0!</v>
      </c>
      <c r="O155" s="231" t="e">
        <f>'Работы 2022'!U12/'Работы 2022'!G12</f>
        <v>#DIV/0!</v>
      </c>
      <c r="P155" s="279" t="e">
        <f>'Работы 2022'!V12/'Работы 2022'!G12</f>
        <v>#DIV/0!</v>
      </c>
      <c r="Q155" s="231" t="e">
        <f>'Работы 2022'!W12/'Работы 2022'!G12</f>
        <v>#DIV/0!</v>
      </c>
      <c r="R155" s="231" t="e">
        <f>'Работы 2022'!X12/'Работы 2022'!G12</f>
        <v>#DIV/0!</v>
      </c>
      <c r="S155" s="231" t="e">
        <f>'Работы 2022'!Y12/'Работы 2022'!G12</f>
        <v>#DIV/0!</v>
      </c>
      <c r="T155" s="231" t="e">
        <f>'Работы 2022'!Z12/'Работы 2022'!G12</f>
        <v>#DIV/0!</v>
      </c>
      <c r="U155" s="231" t="e">
        <f>'Работы 2022'!AA12/'Работы 2022'!G12</f>
        <v>#DIV/0!</v>
      </c>
      <c r="V155" s="231" t="e">
        <f>'Работы 2022'!AB12/'Работы 2022'!G12</f>
        <v>#DIV/0!</v>
      </c>
      <c r="W155" s="231" t="e">
        <f>'Работы 2022'!AC12/'Работы 2022'!G12</f>
        <v>#DIV/0!</v>
      </c>
      <c r="X155" s="231" t="e">
        <f>'Работы 2022'!AD12/'Работы 2022'!G12</f>
        <v>#DIV/0!</v>
      </c>
      <c r="Y155" s="231" t="e">
        <f>'Работы 2022'!AF12/'Работы 2022'!G12</f>
        <v>#DIV/0!</v>
      </c>
      <c r="Z155" s="279" t="e">
        <f>'Работы 2022'!AG12/'Работы 2022'!G12</f>
        <v>#DIV/0!</v>
      </c>
      <c r="AA155" s="279" t="e">
        <f>'Работы 2022'!AI12/'Работы 2022'!G12</f>
        <v>#DIV/0!</v>
      </c>
      <c r="AB155" s="279" t="e">
        <f>'Работы 2022'!AJ12/'Работы 2022'!G12</f>
        <v>#DIV/0!</v>
      </c>
      <c r="AC155" s="279" t="e">
        <f>'Работы 2022'!AK12/'Работы 2022'!G12</f>
        <v>#DIV/0!</v>
      </c>
      <c r="AD155" s="231" t="e">
        <f>'Работы 2022'!AL12/'Работы 2022'!G12</f>
        <v>#DIV/0!</v>
      </c>
    </row>
    <row r="156" spans="1:30" s="240" customFormat="1" ht="98.25" customHeight="1" x14ac:dyDescent="0.25">
      <c r="A156" s="92"/>
      <c r="B156" s="236" t="s">
        <v>425</v>
      </c>
      <c r="C156" s="237" t="s">
        <v>240</v>
      </c>
      <c r="D156" s="238" t="s">
        <v>241</v>
      </c>
      <c r="E156" s="238"/>
      <c r="F156" s="237"/>
      <c r="G156" s="239" t="s">
        <v>267</v>
      </c>
      <c r="H156" s="239" t="s">
        <v>280</v>
      </c>
      <c r="I156" s="253" t="e">
        <f t="shared" si="8"/>
        <v>#DIV/0!</v>
      </c>
      <c r="J156" s="231" t="e">
        <f>'Работы 2022'!O13/'Работы 2022'!G13</f>
        <v>#DIV/0!</v>
      </c>
      <c r="K156" s="279" t="e">
        <f>'Работы 2022'!P13/'Работы 2022'!G13</f>
        <v>#DIV/0!</v>
      </c>
      <c r="L156" s="279" t="e">
        <f>'Работы 2022'!R13/'Работы 2022'!G13</f>
        <v>#DIV/0!</v>
      </c>
      <c r="M156" s="279" t="e">
        <f>'Работы 2022'!S13/'Работы 2022'!G13</f>
        <v>#DIV/0!</v>
      </c>
      <c r="N156" s="279" t="e">
        <f>'Работы 2022'!T13/'Работы 2022'!G13</f>
        <v>#DIV/0!</v>
      </c>
      <c r="O156" s="231" t="e">
        <f>'Работы 2022'!U13/'Работы 2022'!G13</f>
        <v>#DIV/0!</v>
      </c>
      <c r="P156" s="279" t="e">
        <f>'Работы 2022'!V13/'Работы 2022'!G13</f>
        <v>#DIV/0!</v>
      </c>
      <c r="Q156" s="231" t="e">
        <f>'Работы 2022'!W13/'Работы 2022'!G13</f>
        <v>#DIV/0!</v>
      </c>
      <c r="R156" s="231" t="e">
        <f>'Работы 2022'!X13/'Работы 2022'!G13</f>
        <v>#DIV/0!</v>
      </c>
      <c r="S156" s="231" t="e">
        <f>'Работы 2022'!Y13/'Работы 2022'!G13</f>
        <v>#DIV/0!</v>
      </c>
      <c r="T156" s="231" t="e">
        <f>'Работы 2022'!Z13/'Работы 2022'!G13</f>
        <v>#DIV/0!</v>
      </c>
      <c r="U156" s="231" t="e">
        <f>'Работы 2022'!AA13/'Работы 2022'!G13</f>
        <v>#DIV/0!</v>
      </c>
      <c r="V156" s="231" t="e">
        <f>'Работы 2022'!AB13/'Работы 2022'!G13</f>
        <v>#DIV/0!</v>
      </c>
      <c r="W156" s="231" t="e">
        <f>'Работы 2022'!AC13/'Работы 2022'!G13</f>
        <v>#DIV/0!</v>
      </c>
      <c r="X156" s="231" t="e">
        <f>'Работы 2022'!AD13/'Работы 2022'!G13</f>
        <v>#DIV/0!</v>
      </c>
      <c r="Y156" s="231" t="e">
        <f>'Работы 2022'!AF13/'Работы 2022'!G13</f>
        <v>#DIV/0!</v>
      </c>
      <c r="Z156" s="279" t="e">
        <f>'Работы 2022'!AG13/'Работы 2022'!G13</f>
        <v>#DIV/0!</v>
      </c>
      <c r="AA156" s="279" t="e">
        <f>'Работы 2022'!AI13/'Работы 2022'!G13</f>
        <v>#DIV/0!</v>
      </c>
      <c r="AB156" s="279" t="e">
        <f>'Работы 2022'!AJ13/'Работы 2022'!G13</f>
        <v>#DIV/0!</v>
      </c>
      <c r="AC156" s="279" t="e">
        <f>'Работы 2022'!AK13/'Работы 2022'!G13</f>
        <v>#DIV/0!</v>
      </c>
      <c r="AD156" s="231" t="e">
        <f>'Работы 2022'!AL13/'Работы 2022'!G13</f>
        <v>#DIV/0!</v>
      </c>
    </row>
    <row r="157" spans="1:30" s="240" customFormat="1" ht="98.25" customHeight="1" x14ac:dyDescent="0.25">
      <c r="A157" s="92"/>
      <c r="B157" s="236" t="s">
        <v>425</v>
      </c>
      <c r="C157" s="237" t="s">
        <v>240</v>
      </c>
      <c r="D157" s="238" t="s">
        <v>241</v>
      </c>
      <c r="E157" s="238"/>
      <c r="F157" s="237"/>
      <c r="G157" s="239" t="s">
        <v>281</v>
      </c>
      <c r="H157" s="239" t="s">
        <v>108</v>
      </c>
      <c r="I157" s="253" t="e">
        <f t="shared" si="8"/>
        <v>#DIV/0!</v>
      </c>
      <c r="J157" s="231" t="e">
        <f>'Работы 2022'!O14/'Работы 2022'!G14</f>
        <v>#DIV/0!</v>
      </c>
      <c r="K157" s="279" t="e">
        <f>'Работы 2022'!P14/'Работы 2022'!G14</f>
        <v>#DIV/0!</v>
      </c>
      <c r="L157" s="279" t="e">
        <f>'Работы 2022'!R14/'Работы 2022'!G14</f>
        <v>#DIV/0!</v>
      </c>
      <c r="M157" s="279" t="e">
        <f>'Работы 2022'!S14/'Работы 2022'!G14</f>
        <v>#DIV/0!</v>
      </c>
      <c r="N157" s="279" t="e">
        <f>'Работы 2022'!T14/'Работы 2022'!G14</f>
        <v>#DIV/0!</v>
      </c>
      <c r="O157" s="231" t="e">
        <f>'Работы 2022'!U14/'Работы 2022'!G14</f>
        <v>#DIV/0!</v>
      </c>
      <c r="P157" s="279" t="e">
        <f>'Работы 2022'!V14/'Работы 2022'!G14</f>
        <v>#DIV/0!</v>
      </c>
      <c r="Q157" s="231" t="e">
        <f>'Работы 2022'!W14/'Работы 2022'!G14</f>
        <v>#DIV/0!</v>
      </c>
      <c r="R157" s="231" t="e">
        <f>'Работы 2022'!X14/'Работы 2022'!G14</f>
        <v>#DIV/0!</v>
      </c>
      <c r="S157" s="231" t="e">
        <f>'Работы 2022'!Y14/'Работы 2022'!G14</f>
        <v>#DIV/0!</v>
      </c>
      <c r="T157" s="231" t="e">
        <f>'Работы 2022'!Z14/'Работы 2022'!G14</f>
        <v>#DIV/0!</v>
      </c>
      <c r="U157" s="231" t="e">
        <f>'Работы 2022'!AA14/'Работы 2022'!G14</f>
        <v>#DIV/0!</v>
      </c>
      <c r="V157" s="231" t="e">
        <f>'Работы 2022'!AB14/'Работы 2022'!G14</f>
        <v>#DIV/0!</v>
      </c>
      <c r="W157" s="231" t="e">
        <f>'Работы 2022'!AC14/'Работы 2022'!G14</f>
        <v>#DIV/0!</v>
      </c>
      <c r="X157" s="231" t="e">
        <f>'Работы 2022'!AD14/'Работы 2022'!G14</f>
        <v>#DIV/0!</v>
      </c>
      <c r="Y157" s="231" t="e">
        <f>'Работы 2022'!AF14/'Работы 2022'!G14</f>
        <v>#DIV/0!</v>
      </c>
      <c r="Z157" s="279" t="e">
        <f>'Работы 2022'!AG14/'Работы 2022'!G14</f>
        <v>#DIV/0!</v>
      </c>
      <c r="AA157" s="279" t="e">
        <f>'Работы 2022'!AI14/'Работы 2022'!G14</f>
        <v>#DIV/0!</v>
      </c>
      <c r="AB157" s="279" t="e">
        <f>'Работы 2022'!AJ14/'Работы 2022'!G14</f>
        <v>#DIV/0!</v>
      </c>
      <c r="AC157" s="279" t="e">
        <f>'Работы 2022'!AK14/'Работы 2022'!G14</f>
        <v>#DIV/0!</v>
      </c>
      <c r="AD157" s="231" t="e">
        <f>'Работы 2022'!AL14/'Работы 2022'!G14</f>
        <v>#DIV/0!</v>
      </c>
    </row>
    <row r="158" spans="1:30" s="240" customFormat="1" ht="66" customHeight="1" x14ac:dyDescent="0.25">
      <c r="A158" s="92"/>
      <c r="B158" s="236" t="s">
        <v>426</v>
      </c>
      <c r="C158" s="237" t="s">
        <v>182</v>
      </c>
      <c r="D158" s="238" t="s">
        <v>183</v>
      </c>
      <c r="E158" s="238"/>
      <c r="F158" s="238" t="s">
        <v>220</v>
      </c>
      <c r="G158" s="239" t="s">
        <v>267</v>
      </c>
      <c r="H158" s="239" t="s">
        <v>108</v>
      </c>
      <c r="I158" s="253" t="e">
        <f t="shared" si="8"/>
        <v>#DIV/0!</v>
      </c>
      <c r="J158" s="231" t="e">
        <f>'Работы 2022'!O15/'Работы 2022'!G15</f>
        <v>#DIV/0!</v>
      </c>
      <c r="K158" s="279" t="e">
        <f>'Работы 2022'!P15/'Работы 2022'!G15</f>
        <v>#DIV/0!</v>
      </c>
      <c r="L158" s="279" t="e">
        <f>'Работы 2022'!R15/'Работы 2022'!G15</f>
        <v>#DIV/0!</v>
      </c>
      <c r="M158" s="279" t="e">
        <f>'Работы 2022'!S15/'Работы 2022'!G15</f>
        <v>#DIV/0!</v>
      </c>
      <c r="N158" s="279" t="e">
        <f>'Работы 2022'!T15/'Работы 2022'!G15</f>
        <v>#DIV/0!</v>
      </c>
      <c r="O158" s="231" t="e">
        <f>'Работы 2022'!U15/'Работы 2022'!G15</f>
        <v>#DIV/0!</v>
      </c>
      <c r="P158" s="279" t="e">
        <f>'Работы 2022'!V15/'Работы 2022'!G15</f>
        <v>#DIV/0!</v>
      </c>
      <c r="Q158" s="231" t="e">
        <f>'Работы 2022'!W15/'Работы 2022'!G15</f>
        <v>#DIV/0!</v>
      </c>
      <c r="R158" s="231" t="e">
        <f>'Работы 2022'!X15/'Работы 2022'!G15</f>
        <v>#DIV/0!</v>
      </c>
      <c r="S158" s="231" t="e">
        <f>'Работы 2022'!Y15/'Работы 2022'!G15</f>
        <v>#DIV/0!</v>
      </c>
      <c r="T158" s="231" t="e">
        <f>'Работы 2022'!Z15/'Работы 2022'!G15</f>
        <v>#DIV/0!</v>
      </c>
      <c r="U158" s="231" t="e">
        <f>'Работы 2022'!AA15/'Работы 2022'!G15</f>
        <v>#DIV/0!</v>
      </c>
      <c r="V158" s="231" t="e">
        <f>'Работы 2022'!AB15/'Работы 2022'!G15</f>
        <v>#DIV/0!</v>
      </c>
      <c r="W158" s="231" t="e">
        <f>'Работы 2022'!AC15/'Работы 2022'!G15</f>
        <v>#DIV/0!</v>
      </c>
      <c r="X158" s="231" t="e">
        <f>'Работы 2022'!AD15/'Работы 2022'!G15</f>
        <v>#DIV/0!</v>
      </c>
      <c r="Y158" s="231" t="e">
        <f>'Работы 2022'!AF15/'Работы 2022'!G15</f>
        <v>#DIV/0!</v>
      </c>
      <c r="Z158" s="279" t="e">
        <f>'Работы 2022'!AG15/'Работы 2022'!G15</f>
        <v>#DIV/0!</v>
      </c>
      <c r="AA158" s="279" t="e">
        <f>'Работы 2022'!AI15/'Работы 2022'!G15</f>
        <v>#DIV/0!</v>
      </c>
      <c r="AB158" s="279" t="e">
        <f>'Работы 2022'!AJ15/'Работы 2022'!G15</f>
        <v>#DIV/0!</v>
      </c>
      <c r="AC158" s="279" t="e">
        <f>'Работы 2022'!AK15/'Работы 2022'!G15</f>
        <v>#DIV/0!</v>
      </c>
      <c r="AD158" s="231" t="e">
        <f>'Работы 2022'!AL15/'Работы 2022'!G15</f>
        <v>#DIV/0!</v>
      </c>
    </row>
    <row r="159" spans="1:30" s="240" customFormat="1" ht="66.75" customHeight="1" x14ac:dyDescent="0.25">
      <c r="A159" s="92"/>
      <c r="B159" s="235" t="s">
        <v>427</v>
      </c>
      <c r="C159" s="237" t="s">
        <v>159</v>
      </c>
      <c r="D159" s="238" t="s">
        <v>159</v>
      </c>
      <c r="E159" s="238"/>
      <c r="F159" s="238"/>
      <c r="G159" s="239" t="s">
        <v>269</v>
      </c>
      <c r="H159" s="239" t="s">
        <v>116</v>
      </c>
      <c r="I159" s="253" t="e">
        <f t="shared" si="8"/>
        <v>#DIV/0!</v>
      </c>
      <c r="J159" s="231" t="e">
        <f>'Работы 2022'!O16/'Работы 2022'!G16</f>
        <v>#DIV/0!</v>
      </c>
      <c r="K159" s="279" t="e">
        <f>'Работы 2022'!P16/'Работы 2022'!G16</f>
        <v>#DIV/0!</v>
      </c>
      <c r="L159" s="279" t="e">
        <f>'Работы 2022'!R16/'Работы 2022'!G16</f>
        <v>#DIV/0!</v>
      </c>
      <c r="M159" s="279" t="e">
        <f>'Работы 2022'!S16/'Работы 2022'!G16</f>
        <v>#DIV/0!</v>
      </c>
      <c r="N159" s="279" t="e">
        <f>'Работы 2022'!T16/'Работы 2022'!G16</f>
        <v>#DIV/0!</v>
      </c>
      <c r="O159" s="231" t="e">
        <f>'Работы 2022'!U16/'Работы 2022'!G16</f>
        <v>#DIV/0!</v>
      </c>
      <c r="P159" s="279" t="e">
        <f>'Работы 2022'!V16/'Работы 2022'!G16</f>
        <v>#DIV/0!</v>
      </c>
      <c r="Q159" s="231" t="e">
        <f>'Работы 2022'!W16/'Работы 2022'!G16</f>
        <v>#DIV/0!</v>
      </c>
      <c r="R159" s="231" t="e">
        <f>'Работы 2022'!X16/'Работы 2022'!G16</f>
        <v>#DIV/0!</v>
      </c>
      <c r="S159" s="231" t="e">
        <f>'Работы 2022'!Y16/'Работы 2022'!G16</f>
        <v>#DIV/0!</v>
      </c>
      <c r="T159" s="231" t="e">
        <f>'Работы 2022'!Z16/'Работы 2022'!G16</f>
        <v>#DIV/0!</v>
      </c>
      <c r="U159" s="231" t="e">
        <f>'Работы 2022'!AA16/'Работы 2022'!G16</f>
        <v>#DIV/0!</v>
      </c>
      <c r="V159" s="231" t="e">
        <f>'Работы 2022'!AB16/'Работы 2022'!G16</f>
        <v>#DIV/0!</v>
      </c>
      <c r="W159" s="231" t="e">
        <f>'Работы 2022'!AC16/'Работы 2022'!G16</f>
        <v>#DIV/0!</v>
      </c>
      <c r="X159" s="231" t="e">
        <f>'Работы 2022'!AD16/'Работы 2022'!G16</f>
        <v>#DIV/0!</v>
      </c>
      <c r="Y159" s="231" t="e">
        <f>'Работы 2022'!AF16/'Работы 2022'!G16</f>
        <v>#DIV/0!</v>
      </c>
      <c r="Z159" s="279" t="e">
        <f>'Работы 2022'!AG16/'Работы 2022'!G16</f>
        <v>#DIV/0!</v>
      </c>
      <c r="AA159" s="279" t="e">
        <f>'Работы 2022'!AI16/'Работы 2022'!G16</f>
        <v>#DIV/0!</v>
      </c>
      <c r="AB159" s="279" t="e">
        <f>'Работы 2022'!AJ16/'Работы 2022'!G16</f>
        <v>#DIV/0!</v>
      </c>
      <c r="AC159" s="279" t="e">
        <f>'Работы 2022'!AK16/'Работы 2022'!G16</f>
        <v>#DIV/0!</v>
      </c>
      <c r="AD159" s="231" t="e">
        <f>'Работы 2022'!AL16/'Работы 2022'!G16</f>
        <v>#DIV/0!</v>
      </c>
    </row>
    <row r="160" spans="1:30" s="240" customFormat="1" ht="63.75" customHeight="1" x14ac:dyDescent="0.25">
      <c r="A160" s="92"/>
      <c r="B160" s="236" t="s">
        <v>428</v>
      </c>
      <c r="C160" s="237" t="s">
        <v>107</v>
      </c>
      <c r="D160" s="238" t="s">
        <v>175</v>
      </c>
      <c r="E160" s="238"/>
      <c r="F160" s="238" t="s">
        <v>220</v>
      </c>
      <c r="G160" s="239" t="s">
        <v>282</v>
      </c>
      <c r="H160" s="239" t="s">
        <v>108</v>
      </c>
      <c r="I160" s="253" t="e">
        <f t="shared" si="8"/>
        <v>#DIV/0!</v>
      </c>
      <c r="J160" s="231" t="e">
        <f>'Работы 2022'!O17/'Работы 2022'!G17</f>
        <v>#DIV/0!</v>
      </c>
      <c r="K160" s="279" t="e">
        <f>'Работы 2022'!P17/'Работы 2022'!G17</f>
        <v>#DIV/0!</v>
      </c>
      <c r="L160" s="279" t="e">
        <f>'Работы 2022'!R17/'Работы 2022'!G17</f>
        <v>#DIV/0!</v>
      </c>
      <c r="M160" s="279" t="e">
        <f>'Работы 2022'!S17/'Работы 2022'!G17</f>
        <v>#DIV/0!</v>
      </c>
      <c r="N160" s="279" t="e">
        <f>'Работы 2022'!T17/'Работы 2022'!G17</f>
        <v>#DIV/0!</v>
      </c>
      <c r="O160" s="231" t="e">
        <f>'Работы 2022'!U17/'Работы 2022'!G17</f>
        <v>#DIV/0!</v>
      </c>
      <c r="P160" s="279" t="e">
        <f>'Работы 2022'!V17/'Работы 2022'!G17</f>
        <v>#DIV/0!</v>
      </c>
      <c r="Q160" s="231" t="e">
        <f>'Работы 2022'!W17/'Работы 2022'!G17</f>
        <v>#DIV/0!</v>
      </c>
      <c r="R160" s="231" t="e">
        <f>'Работы 2022'!X17/'Работы 2022'!G17</f>
        <v>#DIV/0!</v>
      </c>
      <c r="S160" s="231" t="e">
        <f>'Работы 2022'!Y17/'Работы 2022'!G17</f>
        <v>#DIV/0!</v>
      </c>
      <c r="T160" s="231" t="e">
        <f>'Работы 2022'!Z17/'Работы 2022'!G17</f>
        <v>#DIV/0!</v>
      </c>
      <c r="U160" s="231" t="e">
        <f>'Работы 2022'!AA17/'Работы 2022'!G17</f>
        <v>#DIV/0!</v>
      </c>
      <c r="V160" s="231" t="e">
        <f>'Работы 2022'!AB17/'Работы 2022'!G17</f>
        <v>#DIV/0!</v>
      </c>
      <c r="W160" s="231" t="e">
        <f>'Работы 2022'!AC17/'Работы 2022'!G17</f>
        <v>#DIV/0!</v>
      </c>
      <c r="X160" s="231" t="e">
        <f>'Работы 2022'!AD17/'Работы 2022'!G17</f>
        <v>#DIV/0!</v>
      </c>
      <c r="Y160" s="231" t="e">
        <f>'Работы 2022'!AF17/'Работы 2022'!G17</f>
        <v>#DIV/0!</v>
      </c>
      <c r="Z160" s="279" t="e">
        <f>'Работы 2022'!AG17/'Работы 2022'!G17</f>
        <v>#DIV/0!</v>
      </c>
      <c r="AA160" s="279" t="e">
        <f>'Работы 2022'!AI17/'Работы 2022'!G17</f>
        <v>#DIV/0!</v>
      </c>
      <c r="AB160" s="279" t="e">
        <f>'Работы 2022'!AJ17/'Работы 2022'!G17</f>
        <v>#DIV/0!</v>
      </c>
      <c r="AC160" s="279" t="e">
        <f>'Работы 2022'!AK17/'Работы 2022'!G17</f>
        <v>#DIV/0!</v>
      </c>
      <c r="AD160" s="231" t="e">
        <f>'Работы 2022'!AL17/'Работы 2022'!G17</f>
        <v>#DIV/0!</v>
      </c>
    </row>
    <row r="161" spans="1:30" s="240" customFormat="1" ht="63.75" customHeight="1" x14ac:dyDescent="0.25">
      <c r="A161" s="92"/>
      <c r="B161" s="236" t="s">
        <v>428</v>
      </c>
      <c r="C161" s="237" t="s">
        <v>107</v>
      </c>
      <c r="D161" s="238" t="s">
        <v>175</v>
      </c>
      <c r="E161" s="238"/>
      <c r="F161" s="238" t="s">
        <v>220</v>
      </c>
      <c r="G161" s="239" t="s">
        <v>283</v>
      </c>
      <c r="H161" s="239" t="s">
        <v>108</v>
      </c>
      <c r="I161" s="253" t="e">
        <f t="shared" si="8"/>
        <v>#DIV/0!</v>
      </c>
      <c r="J161" s="231" t="e">
        <f>'Работы 2022'!O18/'Работы 2022'!G18</f>
        <v>#DIV/0!</v>
      </c>
      <c r="K161" s="279" t="e">
        <f>'Работы 2022'!P18/'Работы 2022'!G18</f>
        <v>#DIV/0!</v>
      </c>
      <c r="L161" s="279" t="e">
        <f>'Работы 2022'!R18/'Работы 2022'!G18</f>
        <v>#DIV/0!</v>
      </c>
      <c r="M161" s="279" t="e">
        <f>'Работы 2022'!S18/'Работы 2022'!G18</f>
        <v>#DIV/0!</v>
      </c>
      <c r="N161" s="279" t="e">
        <f>'Работы 2022'!T18/'Работы 2022'!G18</f>
        <v>#DIV/0!</v>
      </c>
      <c r="O161" s="231" t="e">
        <f>'Работы 2022'!U18/'Работы 2022'!G18</f>
        <v>#DIV/0!</v>
      </c>
      <c r="P161" s="279" t="e">
        <f>'Работы 2022'!V18/'Работы 2022'!G18</f>
        <v>#DIV/0!</v>
      </c>
      <c r="Q161" s="231" t="e">
        <f>'Работы 2022'!W18/'Работы 2022'!G18</f>
        <v>#DIV/0!</v>
      </c>
      <c r="R161" s="231" t="e">
        <f>'Работы 2022'!X18/'Работы 2022'!G18</f>
        <v>#DIV/0!</v>
      </c>
      <c r="S161" s="231" t="e">
        <f>'Работы 2022'!Y18/'Работы 2022'!G18</f>
        <v>#DIV/0!</v>
      </c>
      <c r="T161" s="231" t="e">
        <f>'Работы 2022'!Z18/'Работы 2022'!G18</f>
        <v>#DIV/0!</v>
      </c>
      <c r="U161" s="231" t="e">
        <f>'Работы 2022'!AA18/'Работы 2022'!G18</f>
        <v>#DIV/0!</v>
      </c>
      <c r="V161" s="231" t="e">
        <f>'Работы 2022'!AB18/'Работы 2022'!G18</f>
        <v>#DIV/0!</v>
      </c>
      <c r="W161" s="231" t="e">
        <f>'Работы 2022'!AC18/'Работы 2022'!G18</f>
        <v>#DIV/0!</v>
      </c>
      <c r="X161" s="231" t="e">
        <f>'Работы 2022'!AD18/'Работы 2022'!G18</f>
        <v>#DIV/0!</v>
      </c>
      <c r="Y161" s="231" t="e">
        <f>'Работы 2022'!AF18/'Работы 2022'!G18</f>
        <v>#DIV/0!</v>
      </c>
      <c r="Z161" s="279" t="e">
        <f>'Работы 2022'!AG18/'Работы 2022'!G18</f>
        <v>#DIV/0!</v>
      </c>
      <c r="AA161" s="279" t="e">
        <f>'Работы 2022'!AI18/'Работы 2022'!G18</f>
        <v>#DIV/0!</v>
      </c>
      <c r="AB161" s="279" t="e">
        <f>'Работы 2022'!AJ18/'Работы 2022'!G18</f>
        <v>#DIV/0!</v>
      </c>
      <c r="AC161" s="279" t="e">
        <f>'Работы 2022'!AK18/'Работы 2022'!G18</f>
        <v>#DIV/0!</v>
      </c>
      <c r="AD161" s="231" t="e">
        <f>'Работы 2022'!AL18/'Работы 2022'!G18</f>
        <v>#DIV/0!</v>
      </c>
    </row>
    <row r="162" spans="1:30" s="240" customFormat="1" ht="63.75" customHeight="1" x14ac:dyDescent="0.25">
      <c r="A162" s="92"/>
      <c r="B162" s="236" t="s">
        <v>428</v>
      </c>
      <c r="C162" s="237" t="s">
        <v>107</v>
      </c>
      <c r="D162" s="238" t="s">
        <v>175</v>
      </c>
      <c r="E162" s="238"/>
      <c r="F162" s="238" t="s">
        <v>220</v>
      </c>
      <c r="G162" s="239" t="s">
        <v>284</v>
      </c>
      <c r="H162" s="239" t="s">
        <v>108</v>
      </c>
      <c r="I162" s="253" t="e">
        <f t="shared" si="8"/>
        <v>#DIV/0!</v>
      </c>
      <c r="J162" s="231" t="e">
        <f>'Работы 2022'!O19/'Работы 2022'!G19</f>
        <v>#DIV/0!</v>
      </c>
      <c r="K162" s="279" t="e">
        <f>'Работы 2022'!P19/'Работы 2022'!G19</f>
        <v>#DIV/0!</v>
      </c>
      <c r="L162" s="279" t="e">
        <f>'Работы 2022'!R19/'Работы 2022'!G19</f>
        <v>#DIV/0!</v>
      </c>
      <c r="M162" s="279" t="e">
        <f>'Работы 2022'!S19/'Работы 2022'!G19</f>
        <v>#DIV/0!</v>
      </c>
      <c r="N162" s="279" t="e">
        <f>'Работы 2022'!T19/'Работы 2022'!G19</f>
        <v>#DIV/0!</v>
      </c>
      <c r="O162" s="231" t="e">
        <f>'Работы 2022'!U19/'Работы 2022'!G19</f>
        <v>#DIV/0!</v>
      </c>
      <c r="P162" s="279" t="e">
        <f>'Работы 2022'!V19/'Работы 2022'!G19</f>
        <v>#DIV/0!</v>
      </c>
      <c r="Q162" s="231" t="e">
        <f>'Работы 2022'!W19/'Работы 2022'!G19</f>
        <v>#DIV/0!</v>
      </c>
      <c r="R162" s="231" t="e">
        <f>'Работы 2022'!X19/'Работы 2022'!G19</f>
        <v>#DIV/0!</v>
      </c>
      <c r="S162" s="231" t="e">
        <f>'Работы 2022'!Y19/'Работы 2022'!G19</f>
        <v>#DIV/0!</v>
      </c>
      <c r="T162" s="231" t="e">
        <f>'Работы 2022'!Z19/'Работы 2022'!G19</f>
        <v>#DIV/0!</v>
      </c>
      <c r="U162" s="231" t="e">
        <f>'Работы 2022'!AA19/'Работы 2022'!G19</f>
        <v>#DIV/0!</v>
      </c>
      <c r="V162" s="231" t="e">
        <f>'Работы 2022'!AB19/'Работы 2022'!G19</f>
        <v>#DIV/0!</v>
      </c>
      <c r="W162" s="231" t="e">
        <f>'Работы 2022'!AC19/'Работы 2022'!G19</f>
        <v>#DIV/0!</v>
      </c>
      <c r="X162" s="231" t="e">
        <f>'Работы 2022'!AD19/'Работы 2022'!G19</f>
        <v>#DIV/0!</v>
      </c>
      <c r="Y162" s="231" t="e">
        <f>'Работы 2022'!AF19/'Работы 2022'!G19</f>
        <v>#DIV/0!</v>
      </c>
      <c r="Z162" s="279" t="e">
        <f>'Работы 2022'!AG19/'Работы 2022'!G19</f>
        <v>#DIV/0!</v>
      </c>
      <c r="AA162" s="279" t="e">
        <f>'Работы 2022'!AI19/'Работы 2022'!G19</f>
        <v>#DIV/0!</v>
      </c>
      <c r="AB162" s="279" t="e">
        <f>'Работы 2022'!AJ19/'Работы 2022'!G19</f>
        <v>#DIV/0!</v>
      </c>
      <c r="AC162" s="279" t="e">
        <f>'Работы 2022'!AK19/'Работы 2022'!G19</f>
        <v>#DIV/0!</v>
      </c>
      <c r="AD162" s="231" t="e">
        <f>'Работы 2022'!AL19/'Работы 2022'!G19</f>
        <v>#DIV/0!</v>
      </c>
    </row>
    <row r="163" spans="1:30" s="240" customFormat="1" ht="82.5" customHeight="1" x14ac:dyDescent="0.25">
      <c r="A163" s="92"/>
      <c r="B163" s="236" t="s">
        <v>429</v>
      </c>
      <c r="C163" s="237" t="s">
        <v>107</v>
      </c>
      <c r="D163" s="238" t="s">
        <v>170</v>
      </c>
      <c r="E163" s="238"/>
      <c r="F163" s="238" t="s">
        <v>220</v>
      </c>
      <c r="G163" s="239" t="s">
        <v>270</v>
      </c>
      <c r="H163" s="239" t="s">
        <v>108</v>
      </c>
      <c r="I163" s="253" t="e">
        <f t="shared" si="8"/>
        <v>#DIV/0!</v>
      </c>
      <c r="J163" s="231" t="e">
        <f>'Работы 2022'!O20/'Работы 2022'!G20</f>
        <v>#DIV/0!</v>
      </c>
      <c r="K163" s="279" t="e">
        <f>'Работы 2022'!P20/'Работы 2022'!G20</f>
        <v>#DIV/0!</v>
      </c>
      <c r="L163" s="279" t="e">
        <f>'Работы 2022'!R20/'Работы 2022'!G20</f>
        <v>#DIV/0!</v>
      </c>
      <c r="M163" s="279" t="e">
        <f>'Работы 2022'!S20/'Работы 2022'!G20</f>
        <v>#DIV/0!</v>
      </c>
      <c r="N163" s="279" t="e">
        <f>'Работы 2022'!T20/'Работы 2022'!G20</f>
        <v>#DIV/0!</v>
      </c>
      <c r="O163" s="231" t="e">
        <f>'Работы 2022'!U20/'Работы 2022'!G20</f>
        <v>#DIV/0!</v>
      </c>
      <c r="P163" s="279" t="e">
        <f>'Работы 2022'!V20/'Работы 2022'!G20</f>
        <v>#DIV/0!</v>
      </c>
      <c r="Q163" s="231" t="e">
        <f>'Работы 2022'!W20/'Работы 2022'!G20</f>
        <v>#DIV/0!</v>
      </c>
      <c r="R163" s="231" t="e">
        <f>'Работы 2022'!X20/'Работы 2022'!G20</f>
        <v>#DIV/0!</v>
      </c>
      <c r="S163" s="231" t="e">
        <f>'Работы 2022'!Y20/'Работы 2022'!G20</f>
        <v>#DIV/0!</v>
      </c>
      <c r="T163" s="231" t="e">
        <f>'Работы 2022'!Z20/'Работы 2022'!G20</f>
        <v>#DIV/0!</v>
      </c>
      <c r="U163" s="231" t="e">
        <f>'Работы 2022'!AA20/'Работы 2022'!G20</f>
        <v>#DIV/0!</v>
      </c>
      <c r="V163" s="231" t="e">
        <f>'Работы 2022'!AB20/'Работы 2022'!G20</f>
        <v>#DIV/0!</v>
      </c>
      <c r="W163" s="231" t="e">
        <f>'Работы 2022'!AC20/'Работы 2022'!G20</f>
        <v>#DIV/0!</v>
      </c>
      <c r="X163" s="231" t="e">
        <f>'Работы 2022'!AD20/'Работы 2022'!G20</f>
        <v>#DIV/0!</v>
      </c>
      <c r="Y163" s="231" t="e">
        <f>'Работы 2022'!AF20/'Работы 2022'!G20</f>
        <v>#DIV/0!</v>
      </c>
      <c r="Z163" s="279" t="e">
        <f>'Работы 2022'!AG20/'Работы 2022'!G20</f>
        <v>#DIV/0!</v>
      </c>
      <c r="AA163" s="279" t="e">
        <f>'Работы 2022'!AI20/'Работы 2022'!G20</f>
        <v>#DIV/0!</v>
      </c>
      <c r="AB163" s="279" t="e">
        <f>'Работы 2022'!AJ20/'Работы 2022'!G20</f>
        <v>#DIV/0!</v>
      </c>
      <c r="AC163" s="279" t="e">
        <f>'Работы 2022'!AK20/'Работы 2022'!G20</f>
        <v>#DIV/0!</v>
      </c>
      <c r="AD163" s="231" t="e">
        <f>'Работы 2022'!AL20/'Работы 2022'!G20</f>
        <v>#DIV/0!</v>
      </c>
    </row>
    <row r="164" spans="1:30" s="240" customFormat="1" ht="82.5" customHeight="1" x14ac:dyDescent="0.25">
      <c r="A164" s="92"/>
      <c r="B164" s="236" t="s">
        <v>429</v>
      </c>
      <c r="C164" s="237" t="s">
        <v>107</v>
      </c>
      <c r="D164" s="238" t="s">
        <v>170</v>
      </c>
      <c r="E164" s="238"/>
      <c r="F164" s="238" t="s">
        <v>220</v>
      </c>
      <c r="G164" s="239" t="s">
        <v>285</v>
      </c>
      <c r="H164" s="239" t="s">
        <v>108</v>
      </c>
      <c r="I164" s="253" t="e">
        <f t="shared" si="8"/>
        <v>#DIV/0!</v>
      </c>
      <c r="J164" s="231" t="e">
        <f>'Работы 2022'!O21/'Работы 2022'!G21</f>
        <v>#DIV/0!</v>
      </c>
      <c r="K164" s="279" t="e">
        <f>'Работы 2022'!P21/'Работы 2022'!G21</f>
        <v>#DIV/0!</v>
      </c>
      <c r="L164" s="279" t="e">
        <f>'Работы 2022'!R21/'Работы 2022'!G21</f>
        <v>#DIV/0!</v>
      </c>
      <c r="M164" s="279" t="e">
        <f>'Работы 2022'!S21/'Работы 2022'!G21</f>
        <v>#DIV/0!</v>
      </c>
      <c r="N164" s="279" t="e">
        <f>'Работы 2022'!T21/'Работы 2022'!G21</f>
        <v>#DIV/0!</v>
      </c>
      <c r="O164" s="231" t="e">
        <f>'Работы 2022'!U21/'Работы 2022'!G21</f>
        <v>#DIV/0!</v>
      </c>
      <c r="P164" s="279" t="e">
        <f>'Работы 2022'!V21/'Работы 2022'!G21</f>
        <v>#DIV/0!</v>
      </c>
      <c r="Q164" s="231" t="e">
        <f>'Работы 2022'!W21/'Работы 2022'!G21</f>
        <v>#DIV/0!</v>
      </c>
      <c r="R164" s="231" t="e">
        <f>'Работы 2022'!X21/'Работы 2022'!G21</f>
        <v>#DIV/0!</v>
      </c>
      <c r="S164" s="231" t="e">
        <f>'Работы 2022'!Y21/'Работы 2022'!G21</f>
        <v>#DIV/0!</v>
      </c>
      <c r="T164" s="231" t="e">
        <f>'Работы 2022'!Z21/'Работы 2022'!G21</f>
        <v>#DIV/0!</v>
      </c>
      <c r="U164" s="231" t="e">
        <f>'Работы 2022'!AA21/'Работы 2022'!G21</f>
        <v>#DIV/0!</v>
      </c>
      <c r="V164" s="231" t="e">
        <f>'Работы 2022'!AB21/'Работы 2022'!G21</f>
        <v>#DIV/0!</v>
      </c>
      <c r="W164" s="231" t="e">
        <f>'Работы 2022'!AC21/'Работы 2022'!G21</f>
        <v>#DIV/0!</v>
      </c>
      <c r="X164" s="231" t="e">
        <f>'Работы 2022'!AD21/'Работы 2022'!G21</f>
        <v>#DIV/0!</v>
      </c>
      <c r="Y164" s="231" t="e">
        <f>'Работы 2022'!AF21/'Работы 2022'!G21</f>
        <v>#DIV/0!</v>
      </c>
      <c r="Z164" s="279" t="e">
        <f>'Работы 2022'!AG21/'Работы 2022'!G21</f>
        <v>#DIV/0!</v>
      </c>
      <c r="AA164" s="279" t="e">
        <f>'Работы 2022'!AI21/'Работы 2022'!G21</f>
        <v>#DIV/0!</v>
      </c>
      <c r="AB164" s="279" t="e">
        <f>'Работы 2022'!AJ21/'Работы 2022'!G21</f>
        <v>#DIV/0!</v>
      </c>
      <c r="AC164" s="279" t="e">
        <f>'Работы 2022'!AK21/'Работы 2022'!G21</f>
        <v>#DIV/0!</v>
      </c>
      <c r="AD164" s="231" t="e">
        <f>'Работы 2022'!AL21/'Работы 2022'!G21</f>
        <v>#DIV/0!</v>
      </c>
    </row>
    <row r="165" spans="1:30" s="240" customFormat="1" ht="82.5" customHeight="1" x14ac:dyDescent="0.25">
      <c r="A165" s="92"/>
      <c r="B165" s="236" t="s">
        <v>429</v>
      </c>
      <c r="C165" s="237" t="s">
        <v>107</v>
      </c>
      <c r="D165" s="238" t="s">
        <v>170</v>
      </c>
      <c r="E165" s="238"/>
      <c r="F165" s="238" t="s">
        <v>220</v>
      </c>
      <c r="G165" s="239" t="s">
        <v>286</v>
      </c>
      <c r="H165" s="239" t="s">
        <v>108</v>
      </c>
      <c r="I165" s="253" t="e">
        <f t="shared" si="8"/>
        <v>#DIV/0!</v>
      </c>
      <c r="J165" s="231" t="e">
        <f>'Работы 2022'!O22/'Работы 2022'!G22</f>
        <v>#DIV/0!</v>
      </c>
      <c r="K165" s="279" t="e">
        <f>'Работы 2022'!P22/'Работы 2022'!G22</f>
        <v>#DIV/0!</v>
      </c>
      <c r="L165" s="279" t="e">
        <f>'Работы 2022'!R22/'Работы 2022'!G22</f>
        <v>#DIV/0!</v>
      </c>
      <c r="M165" s="279" t="e">
        <f>'Работы 2022'!S22/'Работы 2022'!G22</f>
        <v>#DIV/0!</v>
      </c>
      <c r="N165" s="279" t="e">
        <f>'Работы 2022'!T22/'Работы 2022'!G22</f>
        <v>#DIV/0!</v>
      </c>
      <c r="O165" s="231" t="e">
        <f>'Работы 2022'!U22/'Работы 2022'!G22</f>
        <v>#DIV/0!</v>
      </c>
      <c r="P165" s="279" t="e">
        <f>'Работы 2022'!V22/'Работы 2022'!G22</f>
        <v>#DIV/0!</v>
      </c>
      <c r="Q165" s="231" t="e">
        <f>'Работы 2022'!W22/'Работы 2022'!G22</f>
        <v>#DIV/0!</v>
      </c>
      <c r="R165" s="231" t="e">
        <f>'Работы 2022'!X22/'Работы 2022'!G22</f>
        <v>#DIV/0!</v>
      </c>
      <c r="S165" s="231" t="e">
        <f>'Работы 2022'!Y22/'Работы 2022'!G22</f>
        <v>#DIV/0!</v>
      </c>
      <c r="T165" s="231" t="e">
        <f>'Работы 2022'!Z22/'Работы 2022'!G22</f>
        <v>#DIV/0!</v>
      </c>
      <c r="U165" s="231" t="e">
        <f>'Работы 2022'!AA22/'Работы 2022'!G22</f>
        <v>#DIV/0!</v>
      </c>
      <c r="V165" s="231" t="e">
        <f>'Работы 2022'!AB22/'Работы 2022'!G22</f>
        <v>#DIV/0!</v>
      </c>
      <c r="W165" s="231" t="e">
        <f>'Работы 2022'!AC22/'Работы 2022'!G22</f>
        <v>#DIV/0!</v>
      </c>
      <c r="X165" s="231" t="e">
        <f>'Работы 2022'!AD22/'Работы 2022'!G22</f>
        <v>#DIV/0!</v>
      </c>
      <c r="Y165" s="231" t="e">
        <f>'Работы 2022'!AF22/'Работы 2022'!G22</f>
        <v>#DIV/0!</v>
      </c>
      <c r="Z165" s="279" t="e">
        <f>'Работы 2022'!AG22/'Работы 2022'!G22</f>
        <v>#DIV/0!</v>
      </c>
      <c r="AA165" s="279" t="e">
        <f>'Работы 2022'!AI22/'Работы 2022'!G22</f>
        <v>#DIV/0!</v>
      </c>
      <c r="AB165" s="279" t="e">
        <f>'Работы 2022'!AJ22/'Работы 2022'!G22</f>
        <v>#DIV/0!</v>
      </c>
      <c r="AC165" s="279" t="e">
        <f>'Работы 2022'!AK22/'Работы 2022'!G22</f>
        <v>#DIV/0!</v>
      </c>
      <c r="AD165" s="231" t="e">
        <f>'Работы 2022'!AL22/'Работы 2022'!G22</f>
        <v>#DIV/0!</v>
      </c>
    </row>
    <row r="166" spans="1:30" s="240" customFormat="1" ht="195.75" customHeight="1" x14ac:dyDescent="0.25">
      <c r="A166" s="92"/>
      <c r="B166" s="241" t="s">
        <v>430</v>
      </c>
      <c r="C166" s="237" t="s">
        <v>173</v>
      </c>
      <c r="D166" s="238" t="s">
        <v>174</v>
      </c>
      <c r="E166" s="238"/>
      <c r="F166" s="238"/>
      <c r="G166" s="239" t="s">
        <v>287</v>
      </c>
      <c r="H166" s="239" t="s">
        <v>108</v>
      </c>
      <c r="I166" s="253" t="e">
        <f t="shared" si="8"/>
        <v>#DIV/0!</v>
      </c>
      <c r="J166" s="231" t="e">
        <f>'Работы 2022'!O23/'Работы 2022'!G23</f>
        <v>#DIV/0!</v>
      </c>
      <c r="K166" s="279" t="e">
        <f>'Работы 2022'!P23/'Работы 2022'!G23</f>
        <v>#DIV/0!</v>
      </c>
      <c r="L166" s="279" t="e">
        <f>'Работы 2022'!R23/'Работы 2022'!G23</f>
        <v>#DIV/0!</v>
      </c>
      <c r="M166" s="279" t="e">
        <f>'Работы 2022'!S23/'Работы 2022'!G23</f>
        <v>#DIV/0!</v>
      </c>
      <c r="N166" s="279" t="e">
        <f>'Работы 2022'!T23/'Работы 2022'!G23</f>
        <v>#DIV/0!</v>
      </c>
      <c r="O166" s="231" t="e">
        <f>'Работы 2022'!U23/'Работы 2022'!G23</f>
        <v>#DIV/0!</v>
      </c>
      <c r="P166" s="279" t="e">
        <f>'Работы 2022'!V23/'Работы 2022'!G23</f>
        <v>#DIV/0!</v>
      </c>
      <c r="Q166" s="231" t="e">
        <f>'Работы 2022'!W23/'Работы 2022'!G23</f>
        <v>#DIV/0!</v>
      </c>
      <c r="R166" s="231" t="e">
        <f>'Работы 2022'!X23/'Работы 2022'!G23</f>
        <v>#DIV/0!</v>
      </c>
      <c r="S166" s="231" t="e">
        <f>'Работы 2022'!Y23/'Работы 2022'!G23</f>
        <v>#DIV/0!</v>
      </c>
      <c r="T166" s="231" t="e">
        <f>'Работы 2022'!Z23/'Работы 2022'!G23</f>
        <v>#DIV/0!</v>
      </c>
      <c r="U166" s="231" t="e">
        <f>'Работы 2022'!AA23/'Работы 2022'!G23</f>
        <v>#DIV/0!</v>
      </c>
      <c r="V166" s="231" t="e">
        <f>'Работы 2022'!AB23/'Работы 2022'!G23</f>
        <v>#DIV/0!</v>
      </c>
      <c r="W166" s="231" t="e">
        <f>'Работы 2022'!AC23/'Работы 2022'!G23</f>
        <v>#DIV/0!</v>
      </c>
      <c r="X166" s="231" t="e">
        <f>'Работы 2022'!AD23/'Работы 2022'!G23</f>
        <v>#DIV/0!</v>
      </c>
      <c r="Y166" s="231" t="e">
        <f>'Работы 2022'!AF23/'Работы 2022'!G23</f>
        <v>#DIV/0!</v>
      </c>
      <c r="Z166" s="279" t="e">
        <f>'Работы 2022'!AG23/'Работы 2022'!G23</f>
        <v>#DIV/0!</v>
      </c>
      <c r="AA166" s="279" t="e">
        <f>'Работы 2022'!AI23/'Работы 2022'!G23</f>
        <v>#DIV/0!</v>
      </c>
      <c r="AB166" s="279" t="e">
        <f>'Работы 2022'!AJ23/'Работы 2022'!G23</f>
        <v>#DIV/0!</v>
      </c>
      <c r="AC166" s="279" t="e">
        <f>'Работы 2022'!AK23/'Работы 2022'!G23</f>
        <v>#DIV/0!</v>
      </c>
      <c r="AD166" s="231" t="e">
        <f>'Работы 2022'!AL23/'Работы 2022'!G23</f>
        <v>#DIV/0!</v>
      </c>
    </row>
    <row r="167" spans="1:30" s="240" customFormat="1" ht="402.75" customHeight="1" x14ac:dyDescent="0.25">
      <c r="A167" s="92"/>
      <c r="B167" s="241" t="s">
        <v>431</v>
      </c>
      <c r="C167" s="237" t="s">
        <v>200</v>
      </c>
      <c r="D167" s="238" t="s">
        <v>201</v>
      </c>
      <c r="E167" s="238"/>
      <c r="F167" s="238"/>
      <c r="G167" s="239" t="s">
        <v>271</v>
      </c>
      <c r="H167" s="239" t="s">
        <v>108</v>
      </c>
      <c r="I167" s="253" t="e">
        <f t="shared" si="8"/>
        <v>#DIV/0!</v>
      </c>
      <c r="J167" s="231" t="e">
        <f>'Работы 2022'!O24/'Работы 2022'!G24</f>
        <v>#DIV/0!</v>
      </c>
      <c r="K167" s="279" t="e">
        <f>'Работы 2022'!P24/'Работы 2022'!G24</f>
        <v>#DIV/0!</v>
      </c>
      <c r="L167" s="279" t="e">
        <f>'Работы 2022'!R24/'Работы 2022'!G24</f>
        <v>#DIV/0!</v>
      </c>
      <c r="M167" s="279" t="e">
        <f>'Работы 2022'!S24/'Работы 2022'!G24</f>
        <v>#DIV/0!</v>
      </c>
      <c r="N167" s="279" t="e">
        <f>'Работы 2022'!T24/'Работы 2022'!G24</f>
        <v>#DIV/0!</v>
      </c>
      <c r="O167" s="231" t="e">
        <f>'Работы 2022'!U24/'Работы 2022'!G24</f>
        <v>#DIV/0!</v>
      </c>
      <c r="P167" s="279" t="e">
        <f>'Работы 2022'!V24/'Работы 2022'!G24</f>
        <v>#DIV/0!</v>
      </c>
      <c r="Q167" s="231" t="e">
        <f>'Работы 2022'!W24/'Работы 2022'!G24</f>
        <v>#DIV/0!</v>
      </c>
      <c r="R167" s="231" t="e">
        <f>'Работы 2022'!X24/'Работы 2022'!G24</f>
        <v>#DIV/0!</v>
      </c>
      <c r="S167" s="231" t="e">
        <f>'Работы 2022'!Y24/'Работы 2022'!G24</f>
        <v>#DIV/0!</v>
      </c>
      <c r="T167" s="231" t="e">
        <f>'Работы 2022'!Z24/'Работы 2022'!G24</f>
        <v>#DIV/0!</v>
      </c>
      <c r="U167" s="231" t="e">
        <f>'Работы 2022'!AA24/'Работы 2022'!G24</f>
        <v>#DIV/0!</v>
      </c>
      <c r="V167" s="231" t="e">
        <f>'Работы 2022'!AB24/'Работы 2022'!G24</f>
        <v>#DIV/0!</v>
      </c>
      <c r="W167" s="231" t="e">
        <f>'Работы 2022'!AC24/'Работы 2022'!G24</f>
        <v>#DIV/0!</v>
      </c>
      <c r="X167" s="231" t="e">
        <f>'Работы 2022'!AD24/'Работы 2022'!G24</f>
        <v>#DIV/0!</v>
      </c>
      <c r="Y167" s="231" t="e">
        <f>'Работы 2022'!AF24/'Работы 2022'!G24</f>
        <v>#DIV/0!</v>
      </c>
      <c r="Z167" s="279" t="e">
        <f>'Работы 2022'!AG24/'Работы 2022'!G24</f>
        <v>#DIV/0!</v>
      </c>
      <c r="AA167" s="279" t="e">
        <f>'Работы 2022'!AI24/'Работы 2022'!G24</f>
        <v>#DIV/0!</v>
      </c>
      <c r="AB167" s="279" t="e">
        <f>'Работы 2022'!AJ24/'Работы 2022'!G24</f>
        <v>#DIV/0!</v>
      </c>
      <c r="AC167" s="279" t="e">
        <f>'Работы 2022'!AK24/'Работы 2022'!G24</f>
        <v>#DIV/0!</v>
      </c>
      <c r="AD167" s="231" t="e">
        <f>'Работы 2022'!AL24/'Работы 2022'!G24</f>
        <v>#DIV/0!</v>
      </c>
    </row>
    <row r="168" spans="1:30" s="240" customFormat="1" ht="36.75" customHeight="1" x14ac:dyDescent="0.25">
      <c r="A168" s="92"/>
      <c r="B168" s="241" t="s">
        <v>733</v>
      </c>
      <c r="C168" s="237" t="s">
        <v>172</v>
      </c>
      <c r="D168" s="238" t="s">
        <v>749</v>
      </c>
      <c r="E168" s="238"/>
      <c r="F168" s="237" t="s">
        <v>227</v>
      </c>
      <c r="G168" s="239" t="s">
        <v>748</v>
      </c>
      <c r="H168" s="239" t="s">
        <v>108</v>
      </c>
      <c r="I168" s="253" t="e">
        <f t="shared" si="8"/>
        <v>#DIV/0!</v>
      </c>
      <c r="J168" s="231" t="e">
        <f>'Работы 2022'!O25/'Работы 2022'!G25</f>
        <v>#DIV/0!</v>
      </c>
      <c r="K168" s="279" t="e">
        <f>'Работы 2022'!P25/'Работы 2022'!G25</f>
        <v>#DIV/0!</v>
      </c>
      <c r="L168" s="279" t="e">
        <f>'Работы 2022'!R25/'Работы 2022'!G25</f>
        <v>#DIV/0!</v>
      </c>
      <c r="M168" s="279" t="e">
        <f>'Работы 2022'!S25/'Работы 2022'!G25</f>
        <v>#DIV/0!</v>
      </c>
      <c r="N168" s="279" t="e">
        <f>'Работы 2022'!T25/'Работы 2022'!G25</f>
        <v>#DIV/0!</v>
      </c>
      <c r="O168" s="231" t="e">
        <f>'Работы 2022'!U25/'Работы 2022'!G25</f>
        <v>#DIV/0!</v>
      </c>
      <c r="P168" s="279" t="e">
        <f>'Работы 2022'!V25/'Работы 2022'!G25</f>
        <v>#DIV/0!</v>
      </c>
      <c r="Q168" s="231" t="e">
        <f>'Работы 2022'!W25/'Работы 2022'!G25</f>
        <v>#DIV/0!</v>
      </c>
      <c r="R168" s="231" t="e">
        <f>'Работы 2022'!X25/'Работы 2022'!G25</f>
        <v>#DIV/0!</v>
      </c>
      <c r="S168" s="231" t="e">
        <f>'Работы 2022'!Y25/'Работы 2022'!G25</f>
        <v>#DIV/0!</v>
      </c>
      <c r="T168" s="231" t="e">
        <f>'Работы 2022'!Z25/'Работы 2022'!G25</f>
        <v>#DIV/0!</v>
      </c>
      <c r="U168" s="231" t="e">
        <f>'Работы 2022'!AA25/'Работы 2022'!G25</f>
        <v>#DIV/0!</v>
      </c>
      <c r="V168" s="231" t="e">
        <f>'Работы 2022'!AB25/'Работы 2022'!G25</f>
        <v>#DIV/0!</v>
      </c>
      <c r="W168" s="231" t="e">
        <f>'Работы 2022'!AC25/'Работы 2022'!G25</f>
        <v>#DIV/0!</v>
      </c>
      <c r="X168" s="231" t="e">
        <f>'Работы 2022'!AD25/'Работы 2022'!G25</f>
        <v>#DIV/0!</v>
      </c>
      <c r="Y168" s="231" t="e">
        <f>'Работы 2022'!AF25/'Работы 2022'!G25</f>
        <v>#DIV/0!</v>
      </c>
      <c r="Z168" s="279" t="e">
        <f>'Работы 2022'!AG25/'Работы 2022'!G25</f>
        <v>#DIV/0!</v>
      </c>
      <c r="AA168" s="279" t="e">
        <f>'Работы 2022'!AI25/'Работы 2022'!G25</f>
        <v>#DIV/0!</v>
      </c>
      <c r="AB168" s="279" t="e">
        <f>'Работы 2022'!AJ25/'Работы 2022'!G25</f>
        <v>#DIV/0!</v>
      </c>
      <c r="AC168" s="279" t="e">
        <f>'Работы 2022'!AK25/'Работы 2022'!G25</f>
        <v>#DIV/0!</v>
      </c>
      <c r="AD168" s="231" t="e">
        <f>'Работы 2022'!AL25/'Работы 2022'!G25</f>
        <v>#DIV/0!</v>
      </c>
    </row>
    <row r="169" spans="1:30" s="240" customFormat="1" ht="67.5" customHeight="1" x14ac:dyDescent="0.25">
      <c r="A169" s="92"/>
      <c r="B169" s="236" t="s">
        <v>432</v>
      </c>
      <c r="C169" s="237" t="s">
        <v>156</v>
      </c>
      <c r="D169" s="238" t="s">
        <v>163</v>
      </c>
      <c r="E169" s="238" t="s">
        <v>223</v>
      </c>
      <c r="F169" s="242"/>
      <c r="G169" s="239" t="s">
        <v>288</v>
      </c>
      <c r="H169" s="239" t="s">
        <v>209</v>
      </c>
      <c r="I169" s="253" t="e">
        <f t="shared" si="8"/>
        <v>#DIV/0!</v>
      </c>
      <c r="J169" s="231" t="e">
        <f>'Работы 2022'!O26/'Работы 2022'!G26</f>
        <v>#DIV/0!</v>
      </c>
      <c r="K169" s="279" t="e">
        <f>'Работы 2022'!P26/'Работы 2022'!G26</f>
        <v>#DIV/0!</v>
      </c>
      <c r="L169" s="279" t="e">
        <f>'Работы 2022'!R26/'Работы 2022'!G26</f>
        <v>#DIV/0!</v>
      </c>
      <c r="M169" s="279" t="e">
        <f>'Работы 2022'!S26/'Работы 2022'!G26</f>
        <v>#DIV/0!</v>
      </c>
      <c r="N169" s="279" t="e">
        <f>'Работы 2022'!T26/'Работы 2022'!G26</f>
        <v>#DIV/0!</v>
      </c>
      <c r="O169" s="231" t="e">
        <f>'Работы 2022'!U26/'Работы 2022'!G26</f>
        <v>#DIV/0!</v>
      </c>
      <c r="P169" s="279" t="e">
        <f>'Работы 2022'!V26/'Работы 2022'!G26</f>
        <v>#DIV/0!</v>
      </c>
      <c r="Q169" s="231" t="e">
        <f>'Работы 2022'!W26/'Работы 2022'!G26</f>
        <v>#DIV/0!</v>
      </c>
      <c r="R169" s="231" t="e">
        <f>'Работы 2022'!X26/'Работы 2022'!G26</f>
        <v>#DIV/0!</v>
      </c>
      <c r="S169" s="231" t="e">
        <f>'Работы 2022'!Y26/'Работы 2022'!G26</f>
        <v>#DIV/0!</v>
      </c>
      <c r="T169" s="231" t="e">
        <f>'Работы 2022'!Z26/'Работы 2022'!G26</f>
        <v>#DIV/0!</v>
      </c>
      <c r="U169" s="231" t="e">
        <f>'Работы 2022'!AA26/'Работы 2022'!G26</f>
        <v>#DIV/0!</v>
      </c>
      <c r="V169" s="231" t="e">
        <f>'Работы 2022'!AB26/'Работы 2022'!G26</f>
        <v>#DIV/0!</v>
      </c>
      <c r="W169" s="231" t="e">
        <f>'Работы 2022'!AC26/'Работы 2022'!G26</f>
        <v>#DIV/0!</v>
      </c>
      <c r="X169" s="231" t="e">
        <f>'Работы 2022'!AD26/'Работы 2022'!G26</f>
        <v>#DIV/0!</v>
      </c>
      <c r="Y169" s="231" t="e">
        <f>'Работы 2022'!AF26/'Работы 2022'!G26</f>
        <v>#DIV/0!</v>
      </c>
      <c r="Z169" s="279" t="e">
        <f>'Работы 2022'!AG26/'Работы 2022'!G26</f>
        <v>#DIV/0!</v>
      </c>
      <c r="AA169" s="279" t="e">
        <f>'Работы 2022'!AI26/'Работы 2022'!G26</f>
        <v>#DIV/0!</v>
      </c>
      <c r="AB169" s="279" t="e">
        <f>'Работы 2022'!AJ26/'Работы 2022'!G26</f>
        <v>#DIV/0!</v>
      </c>
      <c r="AC169" s="279" t="e">
        <f>'Работы 2022'!AK26/'Работы 2022'!G26</f>
        <v>#DIV/0!</v>
      </c>
      <c r="AD169" s="231" t="e">
        <f>'Работы 2022'!AL26/'Работы 2022'!G26</f>
        <v>#DIV/0!</v>
      </c>
    </row>
    <row r="170" spans="1:30" s="240" customFormat="1" ht="66.75" customHeight="1" x14ac:dyDescent="0.25">
      <c r="A170" s="92"/>
      <c r="B170" s="236" t="s">
        <v>731</v>
      </c>
      <c r="C170" s="237" t="s">
        <v>198</v>
      </c>
      <c r="D170" s="238" t="s">
        <v>749</v>
      </c>
      <c r="E170" s="238"/>
      <c r="F170" s="237" t="s">
        <v>227</v>
      </c>
      <c r="G170" s="239" t="s">
        <v>750</v>
      </c>
      <c r="H170" s="239" t="s">
        <v>108</v>
      </c>
      <c r="I170" s="253" t="e">
        <f t="shared" si="8"/>
        <v>#DIV/0!</v>
      </c>
      <c r="J170" s="231" t="e">
        <f>'Работы 2022'!O27/'Работы 2022'!G27</f>
        <v>#DIV/0!</v>
      </c>
      <c r="K170" s="279" t="e">
        <f>'Работы 2022'!P27/'Работы 2022'!G27</f>
        <v>#DIV/0!</v>
      </c>
      <c r="L170" s="279" t="e">
        <f>'Работы 2022'!R27/'Работы 2022'!G27</f>
        <v>#DIV/0!</v>
      </c>
      <c r="M170" s="279" t="e">
        <f>'Работы 2022'!S27/'Работы 2022'!G27</f>
        <v>#DIV/0!</v>
      </c>
      <c r="N170" s="279" t="e">
        <f>'Работы 2022'!T27/'Работы 2022'!G27</f>
        <v>#DIV/0!</v>
      </c>
      <c r="O170" s="231" t="e">
        <f>'Работы 2022'!U27/'Работы 2022'!G27</f>
        <v>#DIV/0!</v>
      </c>
      <c r="P170" s="279" t="e">
        <f>'Работы 2022'!V27/'Работы 2022'!G27</f>
        <v>#DIV/0!</v>
      </c>
      <c r="Q170" s="231" t="e">
        <f>'Работы 2022'!W27/'Работы 2022'!G27</f>
        <v>#DIV/0!</v>
      </c>
      <c r="R170" s="231" t="e">
        <f>'Работы 2022'!X27/'Работы 2022'!G27</f>
        <v>#DIV/0!</v>
      </c>
      <c r="S170" s="231" t="e">
        <f>'Работы 2022'!Y27/'Работы 2022'!G27</f>
        <v>#DIV/0!</v>
      </c>
      <c r="T170" s="231" t="e">
        <f>'Работы 2022'!Z27/'Работы 2022'!G27</f>
        <v>#DIV/0!</v>
      </c>
      <c r="U170" s="231" t="e">
        <f>'Работы 2022'!AA27/'Работы 2022'!G27</f>
        <v>#DIV/0!</v>
      </c>
      <c r="V170" s="231" t="e">
        <f>'Работы 2022'!AB27/'Работы 2022'!G27</f>
        <v>#DIV/0!</v>
      </c>
      <c r="W170" s="231" t="e">
        <f>'Работы 2022'!AC27/'Работы 2022'!G27</f>
        <v>#DIV/0!</v>
      </c>
      <c r="X170" s="231" t="e">
        <f>'Работы 2022'!AD27/'Работы 2022'!G27</f>
        <v>#DIV/0!</v>
      </c>
      <c r="Y170" s="231" t="e">
        <f>'Работы 2022'!AF27/'Работы 2022'!G27</f>
        <v>#DIV/0!</v>
      </c>
      <c r="Z170" s="279" t="e">
        <f>'Работы 2022'!AG27/'Работы 2022'!G27</f>
        <v>#DIV/0!</v>
      </c>
      <c r="AA170" s="279" t="e">
        <f>'Работы 2022'!AI27/'Работы 2022'!G27</f>
        <v>#DIV/0!</v>
      </c>
      <c r="AB170" s="279" t="e">
        <f>'Работы 2022'!AJ27/'Работы 2022'!G27</f>
        <v>#DIV/0!</v>
      </c>
      <c r="AC170" s="279" t="e">
        <f>'Работы 2022'!AK27/'Работы 2022'!G27</f>
        <v>#DIV/0!</v>
      </c>
      <c r="AD170" s="231" t="e">
        <f>'Работы 2022'!AL27/'Работы 2022'!G27</f>
        <v>#DIV/0!</v>
      </c>
    </row>
    <row r="171" spans="1:30" s="240" customFormat="1" ht="402.75" customHeight="1" x14ac:dyDescent="0.25">
      <c r="A171" s="92"/>
      <c r="B171" s="236" t="s">
        <v>438</v>
      </c>
      <c r="C171" s="237" t="s">
        <v>179</v>
      </c>
      <c r="D171" s="238" t="s">
        <v>228</v>
      </c>
      <c r="E171" s="238"/>
      <c r="F171" s="238"/>
      <c r="G171" s="239" t="s">
        <v>289</v>
      </c>
      <c r="H171" s="239" t="s">
        <v>108</v>
      </c>
      <c r="I171" s="253" t="e">
        <f t="shared" si="8"/>
        <v>#DIV/0!</v>
      </c>
      <c r="J171" s="231" t="e">
        <f>'Работы 2022'!O28/'Работы 2022'!G28</f>
        <v>#DIV/0!</v>
      </c>
      <c r="K171" s="279" t="e">
        <f>'Работы 2022'!P28/'Работы 2022'!G28</f>
        <v>#DIV/0!</v>
      </c>
      <c r="L171" s="279" t="e">
        <f>'Работы 2022'!R28/'Работы 2022'!G28</f>
        <v>#DIV/0!</v>
      </c>
      <c r="M171" s="279" t="e">
        <f>'Работы 2022'!S28/'Работы 2022'!G28</f>
        <v>#DIV/0!</v>
      </c>
      <c r="N171" s="279" t="e">
        <f>'Работы 2022'!T28/'Работы 2022'!G28</f>
        <v>#DIV/0!</v>
      </c>
      <c r="O171" s="231" t="e">
        <f>'Работы 2022'!U28/'Работы 2022'!G28</f>
        <v>#DIV/0!</v>
      </c>
      <c r="P171" s="279" t="e">
        <f>'Работы 2022'!V28/'Работы 2022'!G28</f>
        <v>#DIV/0!</v>
      </c>
      <c r="Q171" s="231" t="e">
        <f>'Работы 2022'!W28/'Работы 2022'!G28</f>
        <v>#DIV/0!</v>
      </c>
      <c r="R171" s="231" t="e">
        <f>'Работы 2022'!X28/'Работы 2022'!G28</f>
        <v>#DIV/0!</v>
      </c>
      <c r="S171" s="231" t="e">
        <f>'Работы 2022'!Y28/'Работы 2022'!G28</f>
        <v>#DIV/0!</v>
      </c>
      <c r="T171" s="231" t="e">
        <f>'Работы 2022'!Z28/'Работы 2022'!G28</f>
        <v>#DIV/0!</v>
      </c>
      <c r="U171" s="231" t="e">
        <f>'Работы 2022'!AA28/'Работы 2022'!G28</f>
        <v>#DIV/0!</v>
      </c>
      <c r="V171" s="231" t="e">
        <f>'Работы 2022'!AB28/'Работы 2022'!G28</f>
        <v>#DIV/0!</v>
      </c>
      <c r="W171" s="231" t="e">
        <f>'Работы 2022'!AC28/'Работы 2022'!G28</f>
        <v>#DIV/0!</v>
      </c>
      <c r="X171" s="231" t="e">
        <f>'Работы 2022'!AD28/'Работы 2022'!G28</f>
        <v>#DIV/0!</v>
      </c>
      <c r="Y171" s="231" t="e">
        <f>'Работы 2022'!AF28/'Работы 2022'!G28</f>
        <v>#DIV/0!</v>
      </c>
      <c r="Z171" s="279" t="e">
        <f>'Работы 2022'!AG28/'Работы 2022'!G28</f>
        <v>#DIV/0!</v>
      </c>
      <c r="AA171" s="279" t="e">
        <f>'Работы 2022'!AI28/'Работы 2022'!G28</f>
        <v>#DIV/0!</v>
      </c>
      <c r="AB171" s="279" t="e">
        <f>'Работы 2022'!AJ28/'Работы 2022'!G28</f>
        <v>#DIV/0!</v>
      </c>
      <c r="AC171" s="279" t="e">
        <f>'Работы 2022'!AK28/'Работы 2022'!G28</f>
        <v>#DIV/0!</v>
      </c>
      <c r="AD171" s="231" t="e">
        <f>'Работы 2022'!AL28/'Работы 2022'!G28</f>
        <v>#DIV/0!</v>
      </c>
    </row>
    <row r="172" spans="1:30" s="240" customFormat="1" ht="402.75" customHeight="1" x14ac:dyDescent="0.25">
      <c r="A172" s="92"/>
      <c r="B172" s="236" t="s">
        <v>438</v>
      </c>
      <c r="C172" s="237" t="s">
        <v>179</v>
      </c>
      <c r="D172" s="238" t="s">
        <v>228</v>
      </c>
      <c r="E172" s="238"/>
      <c r="F172" s="238"/>
      <c r="G172" s="239" t="s">
        <v>290</v>
      </c>
      <c r="H172" s="239" t="s">
        <v>108</v>
      </c>
      <c r="I172" s="253" t="e">
        <f t="shared" si="8"/>
        <v>#DIV/0!</v>
      </c>
      <c r="J172" s="231" t="e">
        <f>'Работы 2022'!O33/'Работы 2022'!G33</f>
        <v>#DIV/0!</v>
      </c>
      <c r="K172" s="279" t="e">
        <f>'Работы 2022'!P33/'Работы 2022'!G33</f>
        <v>#DIV/0!</v>
      </c>
      <c r="L172" s="279" t="e">
        <f>'Работы 2022'!R33/'Работы 2022'!G33</f>
        <v>#DIV/0!</v>
      </c>
      <c r="M172" s="279" t="e">
        <f>'Работы 2022'!S33/'Работы 2022'!G33</f>
        <v>#DIV/0!</v>
      </c>
      <c r="N172" s="279" t="e">
        <f>'Работы 2022'!T33/'Работы 2022'!G33</f>
        <v>#DIV/0!</v>
      </c>
      <c r="O172" s="231" t="e">
        <f>'Работы 2022'!U33/'Работы 2022'!G33</f>
        <v>#DIV/0!</v>
      </c>
      <c r="P172" s="279" t="e">
        <f>'Работы 2022'!V33/'Работы 2022'!G33</f>
        <v>#DIV/0!</v>
      </c>
      <c r="Q172" s="231" t="e">
        <f>'Работы 2022'!W33/'Работы 2022'!G33</f>
        <v>#DIV/0!</v>
      </c>
      <c r="R172" s="231" t="e">
        <f>'Работы 2022'!X33/'Работы 2022'!G33</f>
        <v>#DIV/0!</v>
      </c>
      <c r="S172" s="231" t="e">
        <f>'Работы 2022'!Y33/'Работы 2022'!G33</f>
        <v>#DIV/0!</v>
      </c>
      <c r="T172" s="231" t="e">
        <f>'Работы 2022'!Z33/'Работы 2022'!G33</f>
        <v>#DIV/0!</v>
      </c>
      <c r="U172" s="231" t="e">
        <f>'Работы 2022'!AA33/'Работы 2022'!G33</f>
        <v>#DIV/0!</v>
      </c>
      <c r="V172" s="231" t="e">
        <f>'Работы 2022'!AB33/'Работы 2022'!G33</f>
        <v>#DIV/0!</v>
      </c>
      <c r="W172" s="231" t="e">
        <f>'Работы 2022'!AC33/'Работы 2022'!G33</f>
        <v>#DIV/0!</v>
      </c>
      <c r="X172" s="231" t="e">
        <f>'Работы 2022'!AD33/'Работы 2022'!G33</f>
        <v>#DIV/0!</v>
      </c>
      <c r="Y172" s="231" t="e">
        <f>'Работы 2022'!AF33/'Работы 2022'!G33</f>
        <v>#DIV/0!</v>
      </c>
      <c r="Z172" s="279" t="e">
        <f>'Работы 2022'!AG33/'Работы 2022'!G33</f>
        <v>#DIV/0!</v>
      </c>
      <c r="AA172" s="279" t="e">
        <f>'Работы 2022'!AI33/'Работы 2022'!G33</f>
        <v>#DIV/0!</v>
      </c>
      <c r="AB172" s="279" t="e">
        <f>'Работы 2022'!AJ33/'Работы 2022'!G33</f>
        <v>#DIV/0!</v>
      </c>
      <c r="AC172" s="279" t="e">
        <f>'Работы 2022'!AK33/'Работы 2022'!G33</f>
        <v>#DIV/0!</v>
      </c>
      <c r="AD172" s="231" t="e">
        <f>'Работы 2022'!AL33/'Работы 2022'!G33</f>
        <v>#DIV/0!</v>
      </c>
    </row>
    <row r="173" spans="1:30" s="240" customFormat="1" ht="66.75" customHeight="1" x14ac:dyDescent="0.25">
      <c r="A173" s="92"/>
      <c r="B173" s="236" t="s">
        <v>447</v>
      </c>
      <c r="C173" s="238" t="s">
        <v>107</v>
      </c>
      <c r="D173" s="238" t="s">
        <v>169</v>
      </c>
      <c r="E173" s="238"/>
      <c r="F173" s="238" t="s">
        <v>220</v>
      </c>
      <c r="G173" s="239" t="s">
        <v>269</v>
      </c>
      <c r="H173" s="239" t="s">
        <v>116</v>
      </c>
      <c r="I173" s="253" t="e">
        <f t="shared" si="8"/>
        <v>#DIV/0!</v>
      </c>
      <c r="J173" s="231" t="e">
        <f>'Работы 2022'!O34/'Работы 2022'!G34</f>
        <v>#DIV/0!</v>
      </c>
      <c r="K173" s="279" t="e">
        <f>'Работы 2022'!P34/'Работы 2022'!G34</f>
        <v>#DIV/0!</v>
      </c>
      <c r="L173" s="279" t="e">
        <f>'Работы 2022'!R34/'Работы 2022'!G34</f>
        <v>#DIV/0!</v>
      </c>
      <c r="M173" s="279" t="e">
        <f>'Работы 2022'!S34/'Работы 2022'!G34</f>
        <v>#DIV/0!</v>
      </c>
      <c r="N173" s="279" t="e">
        <f>'Работы 2022'!T34/'Работы 2022'!G34</f>
        <v>#DIV/0!</v>
      </c>
      <c r="O173" s="231" t="e">
        <f>'Работы 2022'!U34/'Работы 2022'!G34</f>
        <v>#DIV/0!</v>
      </c>
      <c r="P173" s="279" t="e">
        <f>'Работы 2022'!V34/'Работы 2022'!G34</f>
        <v>#DIV/0!</v>
      </c>
      <c r="Q173" s="231" t="e">
        <f>'Работы 2022'!W34/'Работы 2022'!G34</f>
        <v>#DIV/0!</v>
      </c>
      <c r="R173" s="231" t="e">
        <f>'Работы 2022'!X34/'Работы 2022'!G34</f>
        <v>#DIV/0!</v>
      </c>
      <c r="S173" s="231" t="e">
        <f>'Работы 2022'!Y34/'Работы 2022'!G34</f>
        <v>#DIV/0!</v>
      </c>
      <c r="T173" s="231" t="e">
        <f>'Работы 2022'!Z34/'Работы 2022'!G34</f>
        <v>#DIV/0!</v>
      </c>
      <c r="U173" s="231" t="e">
        <f>'Работы 2022'!AA34/'Работы 2022'!G34</f>
        <v>#DIV/0!</v>
      </c>
      <c r="V173" s="231" t="e">
        <f>'Работы 2022'!AB34/'Работы 2022'!G34</f>
        <v>#DIV/0!</v>
      </c>
      <c r="W173" s="231" t="e">
        <f>'Работы 2022'!AC34/'Работы 2022'!G34</f>
        <v>#DIV/0!</v>
      </c>
      <c r="X173" s="231" t="e">
        <f>'Работы 2022'!AD34/'Работы 2022'!G34</f>
        <v>#DIV/0!</v>
      </c>
      <c r="Y173" s="231" t="e">
        <f>'Работы 2022'!AF34/'Работы 2022'!G34</f>
        <v>#DIV/0!</v>
      </c>
      <c r="Z173" s="279" t="e">
        <f>'Работы 2022'!AG34/'Работы 2022'!G34</f>
        <v>#DIV/0!</v>
      </c>
      <c r="AA173" s="279" t="e">
        <f>'Работы 2022'!AI34/'Работы 2022'!G34</f>
        <v>#DIV/0!</v>
      </c>
      <c r="AB173" s="279" t="e">
        <f>'Работы 2022'!AJ34/'Работы 2022'!G34</f>
        <v>#DIV/0!</v>
      </c>
      <c r="AC173" s="279" t="e">
        <f>'Работы 2022'!AK34/'Работы 2022'!G34</f>
        <v>#DIV/0!</v>
      </c>
      <c r="AD173" s="231" t="e">
        <f>'Работы 2022'!AL34/'Работы 2022'!G34</f>
        <v>#DIV/0!</v>
      </c>
    </row>
    <row r="174" spans="1:30" s="240" customFormat="1" ht="66.75" customHeight="1" x14ac:dyDescent="0.25">
      <c r="A174" s="92"/>
      <c r="B174" s="236" t="s">
        <v>447</v>
      </c>
      <c r="C174" s="238" t="s">
        <v>107</v>
      </c>
      <c r="D174" s="238" t="s">
        <v>169</v>
      </c>
      <c r="E174" s="238"/>
      <c r="F174" s="238" t="s">
        <v>220</v>
      </c>
      <c r="G174" s="239" t="s">
        <v>291</v>
      </c>
      <c r="H174" s="239" t="s">
        <v>108</v>
      </c>
      <c r="I174" s="253" t="e">
        <f t="shared" si="8"/>
        <v>#DIV/0!</v>
      </c>
      <c r="J174" s="231" t="e">
        <f>'Работы 2022'!O35/'Работы 2022'!G35</f>
        <v>#DIV/0!</v>
      </c>
      <c r="K174" s="279" t="e">
        <f>'Работы 2022'!P35/'Работы 2022'!G35</f>
        <v>#DIV/0!</v>
      </c>
      <c r="L174" s="279" t="e">
        <f>'Работы 2022'!R35/'Работы 2022'!G35</f>
        <v>#DIV/0!</v>
      </c>
      <c r="M174" s="279" t="e">
        <f>'Работы 2022'!S35/'Работы 2022'!G35</f>
        <v>#DIV/0!</v>
      </c>
      <c r="N174" s="279" t="e">
        <f>'Работы 2022'!T35/'Работы 2022'!G35</f>
        <v>#DIV/0!</v>
      </c>
      <c r="O174" s="231" t="e">
        <f>'Работы 2022'!U35/'Работы 2022'!G35</f>
        <v>#DIV/0!</v>
      </c>
      <c r="P174" s="279" t="e">
        <f>'Работы 2022'!V35/'Работы 2022'!G35</f>
        <v>#DIV/0!</v>
      </c>
      <c r="Q174" s="231" t="e">
        <f>'Работы 2022'!W35/'Работы 2022'!G35</f>
        <v>#DIV/0!</v>
      </c>
      <c r="R174" s="231" t="e">
        <f>'Работы 2022'!X35/'Работы 2022'!G35</f>
        <v>#DIV/0!</v>
      </c>
      <c r="S174" s="231" t="e">
        <f>'Работы 2022'!Y35/'Работы 2022'!G35</f>
        <v>#DIV/0!</v>
      </c>
      <c r="T174" s="231" t="e">
        <f>'Работы 2022'!Z35/'Работы 2022'!G35</f>
        <v>#DIV/0!</v>
      </c>
      <c r="U174" s="231" t="e">
        <f>'Работы 2022'!AA35/'Работы 2022'!G35</f>
        <v>#DIV/0!</v>
      </c>
      <c r="V174" s="231" t="e">
        <f>'Работы 2022'!AB35/'Работы 2022'!G35</f>
        <v>#DIV/0!</v>
      </c>
      <c r="W174" s="231" t="e">
        <f>'Работы 2022'!AC35/'Работы 2022'!G35</f>
        <v>#DIV/0!</v>
      </c>
      <c r="X174" s="231" t="e">
        <f>'Работы 2022'!AD35/'Работы 2022'!G35</f>
        <v>#DIV/0!</v>
      </c>
      <c r="Y174" s="231" t="e">
        <f>'Работы 2022'!AF35/'Работы 2022'!G35</f>
        <v>#DIV/0!</v>
      </c>
      <c r="Z174" s="279" t="e">
        <f>'Работы 2022'!AG35/'Работы 2022'!G35</f>
        <v>#DIV/0!</v>
      </c>
      <c r="AA174" s="279" t="e">
        <f>'Работы 2022'!AI35/'Работы 2022'!G35</f>
        <v>#DIV/0!</v>
      </c>
      <c r="AB174" s="279" t="e">
        <f>'Работы 2022'!AJ35/'Работы 2022'!G35</f>
        <v>#DIV/0!</v>
      </c>
      <c r="AC174" s="279" t="e">
        <f>'Работы 2022'!AK35/'Работы 2022'!G35</f>
        <v>#DIV/0!</v>
      </c>
      <c r="AD174" s="231" t="e">
        <f>'Работы 2022'!AL35/'Работы 2022'!G35</f>
        <v>#DIV/0!</v>
      </c>
    </row>
    <row r="175" spans="1:30" s="240" customFormat="1" ht="66.75" customHeight="1" x14ac:dyDescent="0.25">
      <c r="A175" s="92"/>
      <c r="B175" s="236" t="s">
        <v>447</v>
      </c>
      <c r="C175" s="238" t="s">
        <v>107</v>
      </c>
      <c r="D175" s="238" t="s">
        <v>169</v>
      </c>
      <c r="E175" s="238"/>
      <c r="F175" s="238" t="s">
        <v>220</v>
      </c>
      <c r="G175" s="239" t="s">
        <v>292</v>
      </c>
      <c r="H175" s="239" t="s">
        <v>108</v>
      </c>
      <c r="I175" s="253" t="e">
        <f t="shared" si="8"/>
        <v>#DIV/0!</v>
      </c>
      <c r="J175" s="231" t="e">
        <f>'Работы 2022'!O36/'Работы 2022'!G36</f>
        <v>#DIV/0!</v>
      </c>
      <c r="K175" s="279" t="e">
        <f>'Работы 2022'!P36/'Работы 2022'!G36</f>
        <v>#DIV/0!</v>
      </c>
      <c r="L175" s="279" t="e">
        <f>'Работы 2022'!R36/'Работы 2022'!G36</f>
        <v>#DIV/0!</v>
      </c>
      <c r="M175" s="279" t="e">
        <f>'Работы 2022'!S36/'Работы 2022'!G36</f>
        <v>#DIV/0!</v>
      </c>
      <c r="N175" s="279" t="e">
        <f>'Работы 2022'!T36/'Работы 2022'!G36</f>
        <v>#DIV/0!</v>
      </c>
      <c r="O175" s="231" t="e">
        <f>'Работы 2022'!U36/'Работы 2022'!G36</f>
        <v>#DIV/0!</v>
      </c>
      <c r="P175" s="279" t="e">
        <f>'Работы 2022'!V36/'Работы 2022'!G36</f>
        <v>#DIV/0!</v>
      </c>
      <c r="Q175" s="231" t="e">
        <f>'Работы 2022'!W36/'Работы 2022'!G36</f>
        <v>#DIV/0!</v>
      </c>
      <c r="R175" s="231" t="e">
        <f>'Работы 2022'!X36/'Работы 2022'!G36</f>
        <v>#DIV/0!</v>
      </c>
      <c r="S175" s="231" t="e">
        <f>'Работы 2022'!Y36/'Работы 2022'!G36</f>
        <v>#DIV/0!</v>
      </c>
      <c r="T175" s="231" t="e">
        <f>'Работы 2022'!Z36/'Работы 2022'!G36</f>
        <v>#DIV/0!</v>
      </c>
      <c r="U175" s="231" t="e">
        <f>'Работы 2022'!AA36/'Работы 2022'!G36</f>
        <v>#DIV/0!</v>
      </c>
      <c r="V175" s="231" t="e">
        <f>'Работы 2022'!AB36/'Работы 2022'!G36</f>
        <v>#DIV/0!</v>
      </c>
      <c r="W175" s="231" t="e">
        <f>'Работы 2022'!AC36/'Работы 2022'!G36</f>
        <v>#DIV/0!</v>
      </c>
      <c r="X175" s="231" t="e">
        <f>'Работы 2022'!AD36/'Работы 2022'!G36</f>
        <v>#DIV/0!</v>
      </c>
      <c r="Y175" s="231" t="e">
        <f>'Работы 2022'!AF36/'Работы 2022'!G36</f>
        <v>#DIV/0!</v>
      </c>
      <c r="Z175" s="279" t="e">
        <f>'Работы 2022'!AG36/'Работы 2022'!G36</f>
        <v>#DIV/0!</v>
      </c>
      <c r="AA175" s="279" t="e">
        <f>'Работы 2022'!AI36/'Работы 2022'!G36</f>
        <v>#DIV/0!</v>
      </c>
      <c r="AB175" s="279" t="e">
        <f>'Работы 2022'!AJ36/'Работы 2022'!G36</f>
        <v>#DIV/0!</v>
      </c>
      <c r="AC175" s="279" t="e">
        <f>'Работы 2022'!AK36/'Работы 2022'!G36</f>
        <v>#DIV/0!</v>
      </c>
      <c r="AD175" s="231" t="e">
        <f>'Работы 2022'!AL36/'Работы 2022'!G36</f>
        <v>#DIV/0!</v>
      </c>
    </row>
    <row r="176" spans="1:30" s="240" customFormat="1" ht="66.75" customHeight="1" x14ac:dyDescent="0.25">
      <c r="A176" s="92"/>
      <c r="B176" s="236" t="s">
        <v>447</v>
      </c>
      <c r="C176" s="238" t="s">
        <v>107</v>
      </c>
      <c r="D176" s="238" t="s">
        <v>169</v>
      </c>
      <c r="E176" s="238"/>
      <c r="F176" s="238" t="s">
        <v>220</v>
      </c>
      <c r="G176" s="239" t="s">
        <v>293</v>
      </c>
      <c r="H176" s="239" t="s">
        <v>108</v>
      </c>
      <c r="I176" s="253" t="e">
        <f t="shared" si="8"/>
        <v>#DIV/0!</v>
      </c>
      <c r="J176" s="231" t="e">
        <f>'Работы 2022'!O37/'Работы 2022'!G37</f>
        <v>#DIV/0!</v>
      </c>
      <c r="K176" s="279" t="e">
        <f>'Работы 2022'!P37/'Работы 2022'!G37</f>
        <v>#DIV/0!</v>
      </c>
      <c r="L176" s="279" t="e">
        <f>'Работы 2022'!R37/'Работы 2022'!G37</f>
        <v>#DIV/0!</v>
      </c>
      <c r="M176" s="279" t="e">
        <f>'Работы 2022'!S37/'Работы 2022'!G37</f>
        <v>#DIV/0!</v>
      </c>
      <c r="N176" s="279" t="e">
        <f>'Работы 2022'!T37/'Работы 2022'!G37</f>
        <v>#DIV/0!</v>
      </c>
      <c r="O176" s="231" t="e">
        <f>'Работы 2022'!U37/'Работы 2022'!G37</f>
        <v>#DIV/0!</v>
      </c>
      <c r="P176" s="279" t="e">
        <f>'Работы 2022'!V37/'Работы 2022'!G37</f>
        <v>#DIV/0!</v>
      </c>
      <c r="Q176" s="231" t="e">
        <f>'Работы 2022'!W37/'Работы 2022'!G37</f>
        <v>#DIV/0!</v>
      </c>
      <c r="R176" s="231" t="e">
        <f>'Работы 2022'!X37/'Работы 2022'!G37</f>
        <v>#DIV/0!</v>
      </c>
      <c r="S176" s="231" t="e">
        <f>'Работы 2022'!Y37/'Работы 2022'!G37</f>
        <v>#DIV/0!</v>
      </c>
      <c r="T176" s="231" t="e">
        <f>'Работы 2022'!Z37/'Работы 2022'!G37</f>
        <v>#DIV/0!</v>
      </c>
      <c r="U176" s="231" t="e">
        <f>'Работы 2022'!AA37/'Работы 2022'!G37</f>
        <v>#DIV/0!</v>
      </c>
      <c r="V176" s="231" t="e">
        <f>'Работы 2022'!AB37/'Работы 2022'!G37</f>
        <v>#DIV/0!</v>
      </c>
      <c r="W176" s="231" t="e">
        <f>'Работы 2022'!AC37/'Работы 2022'!G37</f>
        <v>#DIV/0!</v>
      </c>
      <c r="X176" s="231" t="e">
        <f>'Работы 2022'!AD37/'Работы 2022'!G37</f>
        <v>#DIV/0!</v>
      </c>
      <c r="Y176" s="231" t="e">
        <f>'Работы 2022'!AF37/'Работы 2022'!G37</f>
        <v>#DIV/0!</v>
      </c>
      <c r="Z176" s="279" t="e">
        <f>'Работы 2022'!AG37/'Работы 2022'!G37</f>
        <v>#DIV/0!</v>
      </c>
      <c r="AA176" s="279" t="e">
        <f>'Работы 2022'!AI37/'Работы 2022'!G37</f>
        <v>#DIV/0!</v>
      </c>
      <c r="AB176" s="279" t="e">
        <f>'Работы 2022'!AJ37/'Работы 2022'!G37</f>
        <v>#DIV/0!</v>
      </c>
      <c r="AC176" s="279" t="e">
        <f>'Работы 2022'!AK37/'Работы 2022'!G37</f>
        <v>#DIV/0!</v>
      </c>
      <c r="AD176" s="231" t="e">
        <f>'Работы 2022'!AL37/'Работы 2022'!G37</f>
        <v>#DIV/0!</v>
      </c>
    </row>
    <row r="177" spans="1:30" s="240" customFormat="1" ht="66.75" customHeight="1" x14ac:dyDescent="0.25">
      <c r="A177" s="92"/>
      <c r="B177" s="236" t="s">
        <v>447</v>
      </c>
      <c r="C177" s="238" t="s">
        <v>107</v>
      </c>
      <c r="D177" s="238" t="s">
        <v>169</v>
      </c>
      <c r="E177" s="238"/>
      <c r="F177" s="237" t="s">
        <v>220</v>
      </c>
      <c r="G177" s="239" t="s">
        <v>815</v>
      </c>
      <c r="H177" s="239" t="s">
        <v>816</v>
      </c>
      <c r="I177" s="253" t="e">
        <f>J177+O177+Q177+R177+S177+T177+U177+V177+W177+X177+Y177+AD177</f>
        <v>#DIV/0!</v>
      </c>
      <c r="J177" s="231" t="e">
        <f>'Работы 2022'!O38/'Работы 2022'!G38</f>
        <v>#DIV/0!</v>
      </c>
      <c r="K177" s="279" t="e">
        <f>'Работы 2022'!P38/'Работы 2022'!G38</f>
        <v>#DIV/0!</v>
      </c>
      <c r="L177" s="279" t="e">
        <f>'Работы 2022'!R38/'Работы 2022'!G38</f>
        <v>#DIV/0!</v>
      </c>
      <c r="M177" s="279" t="e">
        <f>'Работы 2022'!S38/'Работы 2022'!G38</f>
        <v>#DIV/0!</v>
      </c>
      <c r="N177" s="279" t="e">
        <f>'Работы 2022'!T38/'Работы 2022'!G38</f>
        <v>#DIV/0!</v>
      </c>
      <c r="O177" s="231" t="e">
        <f>'Работы 2022'!U38/'Работы 2022'!G38</f>
        <v>#DIV/0!</v>
      </c>
      <c r="P177" s="279" t="e">
        <f>'Работы 2022'!V38/'Работы 2022'!G38</f>
        <v>#DIV/0!</v>
      </c>
      <c r="Q177" s="231" t="e">
        <f>'Работы 2022'!W38/'Работы 2022'!G38</f>
        <v>#DIV/0!</v>
      </c>
      <c r="R177" s="231" t="e">
        <f>'Работы 2022'!X38/'Работы 2022'!G38</f>
        <v>#DIV/0!</v>
      </c>
      <c r="S177" s="231" t="e">
        <f>'Работы 2022'!Y38/'Работы 2022'!G38</f>
        <v>#DIV/0!</v>
      </c>
      <c r="T177" s="231" t="e">
        <f>'Работы 2022'!Z38/'Работы 2022'!G38</f>
        <v>#DIV/0!</v>
      </c>
      <c r="U177" s="231" t="e">
        <f>'Работы 2022'!AA38/'Работы 2022'!G38</f>
        <v>#DIV/0!</v>
      </c>
      <c r="V177" s="231" t="e">
        <f>'Работы 2022'!AB38/'Работы 2022'!G38</f>
        <v>#DIV/0!</v>
      </c>
      <c r="W177" s="231" t="e">
        <f>'Работы 2022'!AC38/'Работы 2022'!G38</f>
        <v>#DIV/0!</v>
      </c>
      <c r="X177" s="231" t="e">
        <f>'Работы 2022'!AD38/'Работы 2022'!G38</f>
        <v>#DIV/0!</v>
      </c>
      <c r="Y177" s="231" t="e">
        <f>'Работы 2022'!AF38/'Работы 2022'!G38</f>
        <v>#DIV/0!</v>
      </c>
      <c r="Z177" s="279" t="e">
        <f>'Работы 2022'!AG38/'Работы 2022'!G38</f>
        <v>#DIV/0!</v>
      </c>
      <c r="AA177" s="279" t="e">
        <f>'Работы 2022'!AI38/'Работы 2022'!G38</f>
        <v>#DIV/0!</v>
      </c>
      <c r="AB177" s="279" t="e">
        <f>'Работы 2022'!AJ38/'Работы 2022'!G38</f>
        <v>#DIV/0!</v>
      </c>
      <c r="AC177" s="279" t="e">
        <f>'Работы 2022'!AK38/'Работы 2022'!G38</f>
        <v>#DIV/0!</v>
      </c>
      <c r="AD177" s="231" t="e">
        <f>'Работы 2022'!AL38/'Работы 2022'!G38</f>
        <v>#DIV/0!</v>
      </c>
    </row>
    <row r="178" spans="1:30" s="240" customFormat="1" ht="82.5" customHeight="1" x14ac:dyDescent="0.25">
      <c r="A178" s="92"/>
      <c r="B178" s="236" t="s">
        <v>448</v>
      </c>
      <c r="C178" s="238" t="s">
        <v>189</v>
      </c>
      <c r="D178" s="238" t="s">
        <v>190</v>
      </c>
      <c r="E178" s="238"/>
      <c r="F178" s="238"/>
      <c r="G178" s="239" t="s">
        <v>294</v>
      </c>
      <c r="H178" s="239" t="s">
        <v>108</v>
      </c>
      <c r="I178" s="253" t="e">
        <f t="shared" si="8"/>
        <v>#DIV/0!</v>
      </c>
      <c r="J178" s="231" t="e">
        <f>'Работы 2022'!O39/'Работы 2022'!G39</f>
        <v>#DIV/0!</v>
      </c>
      <c r="K178" s="279" t="e">
        <f>'Работы 2022'!P39/'Работы 2022'!G39</f>
        <v>#DIV/0!</v>
      </c>
      <c r="L178" s="279" t="e">
        <f>'Работы 2022'!R39/'Работы 2022'!G39</f>
        <v>#DIV/0!</v>
      </c>
      <c r="M178" s="279" t="e">
        <f>'Работы 2022'!S39/'Работы 2022'!G39</f>
        <v>#DIV/0!</v>
      </c>
      <c r="N178" s="279" t="e">
        <f>'Работы 2022'!T39/'Работы 2022'!G39</f>
        <v>#DIV/0!</v>
      </c>
      <c r="O178" s="231" t="e">
        <f>'Работы 2022'!U39/'Работы 2022'!G39</f>
        <v>#DIV/0!</v>
      </c>
      <c r="P178" s="279" t="e">
        <f>'Работы 2022'!V39/'Работы 2022'!G39</f>
        <v>#DIV/0!</v>
      </c>
      <c r="Q178" s="231" t="e">
        <f>'Работы 2022'!W39/'Работы 2022'!G39</f>
        <v>#DIV/0!</v>
      </c>
      <c r="R178" s="231" t="e">
        <f>'Работы 2022'!X39/'Работы 2022'!G39</f>
        <v>#DIV/0!</v>
      </c>
      <c r="S178" s="231" t="e">
        <f>'Работы 2022'!Y39/'Работы 2022'!G39</f>
        <v>#DIV/0!</v>
      </c>
      <c r="T178" s="231" t="e">
        <f>'Работы 2022'!Z39/'Работы 2022'!G39</f>
        <v>#DIV/0!</v>
      </c>
      <c r="U178" s="231" t="e">
        <f>'Работы 2022'!AA39/'Работы 2022'!G39</f>
        <v>#DIV/0!</v>
      </c>
      <c r="V178" s="231" t="e">
        <f>'Работы 2022'!AB39/'Работы 2022'!G39</f>
        <v>#DIV/0!</v>
      </c>
      <c r="W178" s="231" t="e">
        <f>'Работы 2022'!AC39/'Работы 2022'!G39</f>
        <v>#DIV/0!</v>
      </c>
      <c r="X178" s="231" t="e">
        <f>'Работы 2022'!AD39/'Работы 2022'!G39</f>
        <v>#DIV/0!</v>
      </c>
      <c r="Y178" s="231" t="e">
        <f>'Работы 2022'!AF39/'Работы 2022'!G39</f>
        <v>#DIV/0!</v>
      </c>
      <c r="Z178" s="279" t="e">
        <f>'Работы 2022'!AG39/'Работы 2022'!G39</f>
        <v>#DIV/0!</v>
      </c>
      <c r="AA178" s="279" t="e">
        <f>'Работы 2022'!AI39/'Работы 2022'!G39</f>
        <v>#DIV/0!</v>
      </c>
      <c r="AB178" s="279" t="e">
        <f>'Работы 2022'!AJ39/'Работы 2022'!G39</f>
        <v>#DIV/0!</v>
      </c>
      <c r="AC178" s="279" t="e">
        <f>'Работы 2022'!AK39/'Работы 2022'!G39</f>
        <v>#DIV/0!</v>
      </c>
      <c r="AD178" s="231" t="e">
        <f>'Работы 2022'!AL39/'Работы 2022'!G39</f>
        <v>#DIV/0!</v>
      </c>
    </row>
    <row r="179" spans="1:30" s="240" customFormat="1" ht="66" customHeight="1" x14ac:dyDescent="0.25">
      <c r="A179" s="92"/>
      <c r="B179" s="236" t="s">
        <v>449</v>
      </c>
      <c r="C179" s="238" t="s">
        <v>107</v>
      </c>
      <c r="D179" s="238" t="s">
        <v>187</v>
      </c>
      <c r="E179" s="238"/>
      <c r="F179" s="238" t="s">
        <v>220</v>
      </c>
      <c r="G179" s="239" t="s">
        <v>295</v>
      </c>
      <c r="H179" s="239" t="s">
        <v>108</v>
      </c>
      <c r="I179" s="253" t="e">
        <f t="shared" si="8"/>
        <v>#DIV/0!</v>
      </c>
      <c r="J179" s="231" t="e">
        <f>'Работы 2022'!O40/'Работы 2022'!G40</f>
        <v>#DIV/0!</v>
      </c>
      <c r="K179" s="279" t="e">
        <f>'Работы 2022'!P40/'Работы 2022'!G40</f>
        <v>#DIV/0!</v>
      </c>
      <c r="L179" s="279" t="e">
        <f>'Работы 2022'!R40/'Работы 2022'!G40</f>
        <v>#DIV/0!</v>
      </c>
      <c r="M179" s="279" t="e">
        <f>'Работы 2022'!S40/'Работы 2022'!G40</f>
        <v>#DIV/0!</v>
      </c>
      <c r="N179" s="279" t="e">
        <f>'Работы 2022'!T40/'Работы 2022'!G40</f>
        <v>#DIV/0!</v>
      </c>
      <c r="O179" s="231" t="e">
        <f>'Работы 2022'!U40/'Работы 2022'!G40</f>
        <v>#DIV/0!</v>
      </c>
      <c r="P179" s="279" t="e">
        <f>'Работы 2022'!V40/'Работы 2022'!G40</f>
        <v>#DIV/0!</v>
      </c>
      <c r="Q179" s="231" t="e">
        <f>'Работы 2022'!W40/'Работы 2022'!G40</f>
        <v>#DIV/0!</v>
      </c>
      <c r="R179" s="231" t="e">
        <f>'Работы 2022'!X40/'Работы 2022'!G40</f>
        <v>#DIV/0!</v>
      </c>
      <c r="S179" s="231" t="e">
        <f>'Работы 2022'!Y40/'Работы 2022'!G40</f>
        <v>#DIV/0!</v>
      </c>
      <c r="T179" s="231" t="e">
        <f>'Работы 2022'!Z40/'Работы 2022'!G40</f>
        <v>#DIV/0!</v>
      </c>
      <c r="U179" s="231" t="e">
        <f>'Работы 2022'!AA40/'Работы 2022'!G40</f>
        <v>#DIV/0!</v>
      </c>
      <c r="V179" s="231" t="e">
        <f>'Работы 2022'!AB40/'Работы 2022'!G40</f>
        <v>#DIV/0!</v>
      </c>
      <c r="W179" s="231" t="e">
        <f>'Работы 2022'!AC40/'Работы 2022'!G40</f>
        <v>#DIV/0!</v>
      </c>
      <c r="X179" s="231" t="e">
        <f>'Работы 2022'!AD40/'Работы 2022'!G40</f>
        <v>#DIV/0!</v>
      </c>
      <c r="Y179" s="231" t="e">
        <f>'Работы 2022'!AF40/'Работы 2022'!G40</f>
        <v>#DIV/0!</v>
      </c>
      <c r="Z179" s="279" t="e">
        <f>'Работы 2022'!AG40/'Работы 2022'!G40</f>
        <v>#DIV/0!</v>
      </c>
      <c r="AA179" s="279" t="e">
        <f>'Работы 2022'!AI40/'Работы 2022'!G40</f>
        <v>#DIV/0!</v>
      </c>
      <c r="AB179" s="279" t="e">
        <f>'Работы 2022'!AJ40/'Работы 2022'!G40</f>
        <v>#DIV/0!</v>
      </c>
      <c r="AC179" s="279" t="e">
        <f>'Работы 2022'!AK40/'Работы 2022'!G40</f>
        <v>#DIV/0!</v>
      </c>
      <c r="AD179" s="231" t="e">
        <f>'Работы 2022'!AL40/'Работы 2022'!G40</f>
        <v>#DIV/0!</v>
      </c>
    </row>
    <row r="180" spans="1:30" s="240" customFormat="1" ht="35.25" customHeight="1" x14ac:dyDescent="0.25">
      <c r="A180" s="92"/>
      <c r="B180" s="243" t="s">
        <v>440</v>
      </c>
      <c r="C180" s="238" t="s">
        <v>165</v>
      </c>
      <c r="D180" s="238"/>
      <c r="E180" s="238"/>
      <c r="F180" s="238"/>
      <c r="G180" s="239" t="s">
        <v>296</v>
      </c>
      <c r="H180" s="239" t="s">
        <v>108</v>
      </c>
      <c r="I180" s="253" t="e">
        <f t="shared" si="8"/>
        <v>#DIV/0!</v>
      </c>
      <c r="J180" s="231" t="e">
        <f>'Работы 2022'!O41/'Работы 2022'!G41</f>
        <v>#DIV/0!</v>
      </c>
      <c r="K180" s="279" t="e">
        <f>'Работы 2022'!P41/'Работы 2022'!G41</f>
        <v>#DIV/0!</v>
      </c>
      <c r="L180" s="279" t="e">
        <f>'Работы 2022'!R41/'Работы 2022'!G41</f>
        <v>#DIV/0!</v>
      </c>
      <c r="M180" s="279" t="e">
        <f>'Работы 2022'!S41/'Работы 2022'!G41</f>
        <v>#DIV/0!</v>
      </c>
      <c r="N180" s="279" t="e">
        <f>'Работы 2022'!T41/'Работы 2022'!G41</f>
        <v>#DIV/0!</v>
      </c>
      <c r="O180" s="231" t="e">
        <f>'Работы 2022'!U41/'Работы 2022'!G41</f>
        <v>#DIV/0!</v>
      </c>
      <c r="P180" s="279" t="e">
        <f>'Работы 2022'!V41/'Работы 2022'!G41</f>
        <v>#DIV/0!</v>
      </c>
      <c r="Q180" s="231" t="e">
        <f>'Работы 2022'!W41/'Работы 2022'!G41</f>
        <v>#DIV/0!</v>
      </c>
      <c r="R180" s="231" t="e">
        <f>'Работы 2022'!X41/'Работы 2022'!G41</f>
        <v>#DIV/0!</v>
      </c>
      <c r="S180" s="231" t="e">
        <f>'Работы 2022'!Y41/'Работы 2022'!G41</f>
        <v>#DIV/0!</v>
      </c>
      <c r="T180" s="231" t="e">
        <f>'Работы 2022'!Z41/'Работы 2022'!G41</f>
        <v>#DIV/0!</v>
      </c>
      <c r="U180" s="231" t="e">
        <f>'Работы 2022'!AA41/'Работы 2022'!G41</f>
        <v>#DIV/0!</v>
      </c>
      <c r="V180" s="231" t="e">
        <f>'Работы 2022'!AB41/'Работы 2022'!G41</f>
        <v>#DIV/0!</v>
      </c>
      <c r="W180" s="231" t="e">
        <f>'Работы 2022'!AC41/'Работы 2022'!G41</f>
        <v>#DIV/0!</v>
      </c>
      <c r="X180" s="231" t="e">
        <f>'Работы 2022'!AD41/'Работы 2022'!G41</f>
        <v>#DIV/0!</v>
      </c>
      <c r="Y180" s="231" t="e">
        <f>'Работы 2022'!AF41/'Работы 2022'!G41</f>
        <v>#DIV/0!</v>
      </c>
      <c r="Z180" s="279" t="e">
        <f>'Работы 2022'!AG41/'Работы 2022'!G41</f>
        <v>#DIV/0!</v>
      </c>
      <c r="AA180" s="279" t="e">
        <f>'Работы 2022'!AI41/'Работы 2022'!G41</f>
        <v>#DIV/0!</v>
      </c>
      <c r="AB180" s="279" t="e">
        <f>'Работы 2022'!AJ41/'Работы 2022'!G41</f>
        <v>#DIV/0!</v>
      </c>
      <c r="AC180" s="279" t="e">
        <f>'Работы 2022'!AK41/'Работы 2022'!G41</f>
        <v>#DIV/0!</v>
      </c>
      <c r="AD180" s="231" t="e">
        <f>'Работы 2022'!AL41/'Работы 2022'!G41</f>
        <v>#DIV/0!</v>
      </c>
    </row>
    <row r="181" spans="1:30" s="240" customFormat="1" ht="51" customHeight="1" x14ac:dyDescent="0.25">
      <c r="A181" s="92"/>
      <c r="B181" s="236" t="s">
        <v>450</v>
      </c>
      <c r="C181" s="237" t="s">
        <v>162</v>
      </c>
      <c r="D181" s="238" t="s">
        <v>157</v>
      </c>
      <c r="E181" s="238"/>
      <c r="F181" s="242"/>
      <c r="G181" s="239" t="s">
        <v>297</v>
      </c>
      <c r="H181" s="239" t="s">
        <v>108</v>
      </c>
      <c r="I181" s="253" t="e">
        <f t="shared" si="8"/>
        <v>#DIV/0!</v>
      </c>
      <c r="J181" s="231" t="e">
        <f>'Работы 2022'!O42/'Работы 2022'!G42</f>
        <v>#DIV/0!</v>
      </c>
      <c r="K181" s="279" t="e">
        <f>'Работы 2022'!P42/'Работы 2022'!G42</f>
        <v>#DIV/0!</v>
      </c>
      <c r="L181" s="279" t="e">
        <f>'Работы 2022'!R42/'Работы 2022'!G42</f>
        <v>#DIV/0!</v>
      </c>
      <c r="M181" s="279" t="e">
        <f>'Работы 2022'!S42/'Работы 2022'!G42</f>
        <v>#DIV/0!</v>
      </c>
      <c r="N181" s="279" t="e">
        <f>'Работы 2022'!T42/'Работы 2022'!G42</f>
        <v>#DIV/0!</v>
      </c>
      <c r="O181" s="231" t="e">
        <f>'Работы 2022'!U42/'Работы 2022'!G42</f>
        <v>#DIV/0!</v>
      </c>
      <c r="P181" s="279" t="e">
        <f>'Работы 2022'!V42/'Работы 2022'!G42</f>
        <v>#DIV/0!</v>
      </c>
      <c r="Q181" s="231" t="e">
        <f>'Работы 2022'!W42/'Работы 2022'!G42</f>
        <v>#DIV/0!</v>
      </c>
      <c r="R181" s="231" t="e">
        <f>'Работы 2022'!X42/'Работы 2022'!G42</f>
        <v>#DIV/0!</v>
      </c>
      <c r="S181" s="231" t="e">
        <f>'Работы 2022'!Y42/'Работы 2022'!G42</f>
        <v>#DIV/0!</v>
      </c>
      <c r="T181" s="231" t="e">
        <f>'Работы 2022'!Z42/'Работы 2022'!G42</f>
        <v>#DIV/0!</v>
      </c>
      <c r="U181" s="231" t="e">
        <f>'Работы 2022'!AA42/'Работы 2022'!G42</f>
        <v>#DIV/0!</v>
      </c>
      <c r="V181" s="231" t="e">
        <f>'Работы 2022'!AB42/'Работы 2022'!G42</f>
        <v>#DIV/0!</v>
      </c>
      <c r="W181" s="231" t="e">
        <f>'Работы 2022'!AC42/'Работы 2022'!G42</f>
        <v>#DIV/0!</v>
      </c>
      <c r="X181" s="231" t="e">
        <f>'Работы 2022'!AD42/'Работы 2022'!G42</f>
        <v>#DIV/0!</v>
      </c>
      <c r="Y181" s="231" t="e">
        <f>'Работы 2022'!AF42/'Работы 2022'!G42</f>
        <v>#DIV/0!</v>
      </c>
      <c r="Z181" s="279" t="e">
        <f>'Работы 2022'!AG42/'Работы 2022'!G42</f>
        <v>#DIV/0!</v>
      </c>
      <c r="AA181" s="279" t="e">
        <f>'Работы 2022'!AI42/'Работы 2022'!G42</f>
        <v>#DIV/0!</v>
      </c>
      <c r="AB181" s="279" t="e">
        <f>'Работы 2022'!AJ42/'Работы 2022'!G42</f>
        <v>#DIV/0!</v>
      </c>
      <c r="AC181" s="279" t="e">
        <f>'Работы 2022'!AK42/'Работы 2022'!G42</f>
        <v>#DIV/0!</v>
      </c>
      <c r="AD181" s="231" t="e">
        <f>'Работы 2022'!AL42/'Работы 2022'!G42</f>
        <v>#DIV/0!</v>
      </c>
    </row>
    <row r="182" spans="1:30" s="240" customFormat="1" ht="66" customHeight="1" x14ac:dyDescent="0.25">
      <c r="A182" s="92"/>
      <c r="B182" s="236" t="s">
        <v>437</v>
      </c>
      <c r="C182" s="238" t="s">
        <v>156</v>
      </c>
      <c r="D182" s="238" t="s">
        <v>168</v>
      </c>
      <c r="E182" s="237" t="s">
        <v>230</v>
      </c>
      <c r="F182" s="242"/>
      <c r="G182" s="244" t="s">
        <v>298</v>
      </c>
      <c r="H182" s="239" t="s">
        <v>108</v>
      </c>
      <c r="I182" s="253" t="e">
        <f t="shared" si="8"/>
        <v>#DIV/0!</v>
      </c>
      <c r="J182" s="231" t="e">
        <f>'Работы 2022'!O43/'Работы 2022'!G43</f>
        <v>#DIV/0!</v>
      </c>
      <c r="K182" s="279" t="e">
        <f>'Работы 2022'!P43/'Работы 2022'!G43</f>
        <v>#DIV/0!</v>
      </c>
      <c r="L182" s="279" t="e">
        <f>'Работы 2022'!R43/'Работы 2022'!G43</f>
        <v>#DIV/0!</v>
      </c>
      <c r="M182" s="279" t="e">
        <f>'Работы 2022'!S43/'Работы 2022'!G43</f>
        <v>#DIV/0!</v>
      </c>
      <c r="N182" s="279" t="e">
        <f>'Работы 2022'!T43/'Работы 2022'!G43</f>
        <v>#DIV/0!</v>
      </c>
      <c r="O182" s="231" t="e">
        <f>'Работы 2022'!U43/'Работы 2022'!G43</f>
        <v>#DIV/0!</v>
      </c>
      <c r="P182" s="279" t="e">
        <f>'Работы 2022'!V43/'Работы 2022'!G43</f>
        <v>#DIV/0!</v>
      </c>
      <c r="Q182" s="231" t="e">
        <f>'Работы 2022'!W43/'Работы 2022'!G43</f>
        <v>#DIV/0!</v>
      </c>
      <c r="R182" s="231" t="e">
        <f>'Работы 2022'!X43/'Работы 2022'!G43</f>
        <v>#DIV/0!</v>
      </c>
      <c r="S182" s="231" t="e">
        <f>'Работы 2022'!Y43/'Работы 2022'!G43</f>
        <v>#DIV/0!</v>
      </c>
      <c r="T182" s="231" t="e">
        <f>'Работы 2022'!Z43/'Работы 2022'!G43</f>
        <v>#DIV/0!</v>
      </c>
      <c r="U182" s="231" t="e">
        <f>'Работы 2022'!AA43/'Работы 2022'!G43</f>
        <v>#DIV/0!</v>
      </c>
      <c r="V182" s="231" t="e">
        <f>'Работы 2022'!AB43/'Работы 2022'!G43</f>
        <v>#DIV/0!</v>
      </c>
      <c r="W182" s="231" t="e">
        <f>'Работы 2022'!AC43/'Работы 2022'!G43</f>
        <v>#DIV/0!</v>
      </c>
      <c r="X182" s="231" t="e">
        <f>'Работы 2022'!AD43/'Работы 2022'!G43</f>
        <v>#DIV/0!</v>
      </c>
      <c r="Y182" s="231" t="e">
        <f>'Работы 2022'!AF43/'Работы 2022'!G43</f>
        <v>#DIV/0!</v>
      </c>
      <c r="Z182" s="279" t="e">
        <f>'Работы 2022'!AG43/'Работы 2022'!G43</f>
        <v>#DIV/0!</v>
      </c>
      <c r="AA182" s="279" t="e">
        <f>'Работы 2022'!AI43/'Работы 2022'!G43</f>
        <v>#DIV/0!</v>
      </c>
      <c r="AB182" s="279" t="e">
        <f>'Работы 2022'!AJ43/'Работы 2022'!G43</f>
        <v>#DIV/0!</v>
      </c>
      <c r="AC182" s="279" t="e">
        <f>'Работы 2022'!AK43/'Работы 2022'!G43</f>
        <v>#DIV/0!</v>
      </c>
      <c r="AD182" s="231" t="e">
        <f>'Работы 2022'!AL43/'Работы 2022'!G43</f>
        <v>#DIV/0!</v>
      </c>
    </row>
    <row r="183" spans="1:30" s="240" customFormat="1" ht="67.5" customHeight="1" x14ac:dyDescent="0.25">
      <c r="A183" s="92"/>
      <c r="B183" s="241" t="s">
        <v>455</v>
      </c>
      <c r="C183" s="238" t="s">
        <v>188</v>
      </c>
      <c r="D183" s="238" t="s">
        <v>188</v>
      </c>
      <c r="E183" s="238"/>
      <c r="F183" s="238"/>
      <c r="G183" s="239" t="s">
        <v>299</v>
      </c>
      <c r="H183" s="239" t="s">
        <v>108</v>
      </c>
      <c r="I183" s="253" t="e">
        <f t="shared" si="8"/>
        <v>#DIV/0!</v>
      </c>
      <c r="J183" s="231" t="e">
        <f>'Работы 2022'!O44/'Работы 2022'!G44</f>
        <v>#DIV/0!</v>
      </c>
      <c r="K183" s="279" t="e">
        <f>'Работы 2022'!P44/'Работы 2022'!G44</f>
        <v>#DIV/0!</v>
      </c>
      <c r="L183" s="279" t="e">
        <f>'Работы 2022'!R44/'Работы 2022'!G44</f>
        <v>#DIV/0!</v>
      </c>
      <c r="M183" s="279" t="e">
        <f>'Работы 2022'!S44/'Работы 2022'!G44</f>
        <v>#DIV/0!</v>
      </c>
      <c r="N183" s="279" t="e">
        <f>'Работы 2022'!T44/'Работы 2022'!G44</f>
        <v>#DIV/0!</v>
      </c>
      <c r="O183" s="231" t="e">
        <f>'Работы 2022'!U44/'Работы 2022'!G44</f>
        <v>#DIV/0!</v>
      </c>
      <c r="P183" s="279" t="e">
        <f>'Работы 2022'!V44/'Работы 2022'!G44</f>
        <v>#DIV/0!</v>
      </c>
      <c r="Q183" s="231" t="e">
        <f>'Работы 2022'!W44/'Работы 2022'!G44</f>
        <v>#DIV/0!</v>
      </c>
      <c r="R183" s="231" t="e">
        <f>'Работы 2022'!X44/'Работы 2022'!G44</f>
        <v>#DIV/0!</v>
      </c>
      <c r="S183" s="231" t="e">
        <f>'Работы 2022'!Y44/'Работы 2022'!G44</f>
        <v>#DIV/0!</v>
      </c>
      <c r="T183" s="231" t="e">
        <f>'Работы 2022'!Z44/'Работы 2022'!G44</f>
        <v>#DIV/0!</v>
      </c>
      <c r="U183" s="231" t="e">
        <f>'Работы 2022'!AA44/'Работы 2022'!G44</f>
        <v>#DIV/0!</v>
      </c>
      <c r="V183" s="231" t="e">
        <f>'Работы 2022'!AB44/'Работы 2022'!G44</f>
        <v>#DIV/0!</v>
      </c>
      <c r="W183" s="231" t="e">
        <f>'Работы 2022'!AC44/'Работы 2022'!G44</f>
        <v>#DIV/0!</v>
      </c>
      <c r="X183" s="231" t="e">
        <f>'Работы 2022'!AD44/'Работы 2022'!G44</f>
        <v>#DIV/0!</v>
      </c>
      <c r="Y183" s="231" t="e">
        <f>'Работы 2022'!AF44/'Работы 2022'!G44</f>
        <v>#DIV/0!</v>
      </c>
      <c r="Z183" s="279" t="e">
        <f>'Работы 2022'!AG44/'Работы 2022'!G44</f>
        <v>#DIV/0!</v>
      </c>
      <c r="AA183" s="279" t="e">
        <f>'Работы 2022'!AI44/'Работы 2022'!G44</f>
        <v>#DIV/0!</v>
      </c>
      <c r="AB183" s="279" t="e">
        <f>'Работы 2022'!AJ44/'Работы 2022'!G44</f>
        <v>#DIV/0!</v>
      </c>
      <c r="AC183" s="279" t="e">
        <f>'Работы 2022'!AK44/'Работы 2022'!G44</f>
        <v>#DIV/0!</v>
      </c>
      <c r="AD183" s="231" t="e">
        <f>'Работы 2022'!AL44/'Работы 2022'!G44</f>
        <v>#DIV/0!</v>
      </c>
    </row>
    <row r="184" spans="1:30" s="240" customFormat="1" ht="33.75" customHeight="1" x14ac:dyDescent="0.25">
      <c r="A184" s="92"/>
      <c r="B184" s="241" t="s">
        <v>441</v>
      </c>
      <c r="C184" s="243" t="s">
        <v>197</v>
      </c>
      <c r="D184" s="245" t="s">
        <v>336</v>
      </c>
      <c r="E184" s="238"/>
      <c r="F184" s="238"/>
      <c r="G184" s="239" t="s">
        <v>300</v>
      </c>
      <c r="H184" s="239" t="s">
        <v>108</v>
      </c>
      <c r="I184" s="253" t="e">
        <f t="shared" si="8"/>
        <v>#DIV/0!</v>
      </c>
      <c r="J184" s="231" t="e">
        <f>'Работы 2022'!O45/'Работы 2022'!G45</f>
        <v>#DIV/0!</v>
      </c>
      <c r="K184" s="279" t="e">
        <f>'Работы 2022'!P45/'Работы 2022'!G45</f>
        <v>#DIV/0!</v>
      </c>
      <c r="L184" s="279" t="e">
        <f>'Работы 2022'!R45/'Работы 2022'!G45</f>
        <v>#DIV/0!</v>
      </c>
      <c r="M184" s="279" t="e">
        <f>'Работы 2022'!S45/'Работы 2022'!G45</f>
        <v>#DIV/0!</v>
      </c>
      <c r="N184" s="279" t="e">
        <f>'Работы 2022'!T45/'Работы 2022'!G45</f>
        <v>#DIV/0!</v>
      </c>
      <c r="O184" s="231" t="e">
        <f>'Работы 2022'!U45/'Работы 2022'!G45</f>
        <v>#DIV/0!</v>
      </c>
      <c r="P184" s="279" t="e">
        <f>'Работы 2022'!V45/'Работы 2022'!G45</f>
        <v>#DIV/0!</v>
      </c>
      <c r="Q184" s="231" t="e">
        <f>'Работы 2022'!W45/'Работы 2022'!G45</f>
        <v>#DIV/0!</v>
      </c>
      <c r="R184" s="231" t="e">
        <f>'Работы 2022'!X45/'Работы 2022'!G45</f>
        <v>#DIV/0!</v>
      </c>
      <c r="S184" s="231" t="e">
        <f>'Работы 2022'!Y45/'Работы 2022'!G45</f>
        <v>#DIV/0!</v>
      </c>
      <c r="T184" s="231" t="e">
        <f>'Работы 2022'!Z45/'Работы 2022'!G45</f>
        <v>#DIV/0!</v>
      </c>
      <c r="U184" s="231" t="e">
        <f>'Работы 2022'!AA45/'Работы 2022'!G45</f>
        <v>#DIV/0!</v>
      </c>
      <c r="V184" s="231" t="e">
        <f>'Работы 2022'!AB45/'Работы 2022'!G45</f>
        <v>#DIV/0!</v>
      </c>
      <c r="W184" s="231" t="e">
        <f>'Работы 2022'!AC45/'Работы 2022'!G45</f>
        <v>#DIV/0!</v>
      </c>
      <c r="X184" s="231" t="e">
        <f>'Работы 2022'!AD45/'Работы 2022'!G45</f>
        <v>#DIV/0!</v>
      </c>
      <c r="Y184" s="231" t="e">
        <f>'Работы 2022'!AF45/'Работы 2022'!G45</f>
        <v>#DIV/0!</v>
      </c>
      <c r="Z184" s="279" t="e">
        <f>'Работы 2022'!AG45/'Работы 2022'!G45</f>
        <v>#DIV/0!</v>
      </c>
      <c r="AA184" s="279" t="e">
        <f>'Работы 2022'!AI45/'Работы 2022'!G45</f>
        <v>#DIV/0!</v>
      </c>
      <c r="AB184" s="279" t="e">
        <f>'Работы 2022'!AJ45/'Работы 2022'!G45</f>
        <v>#DIV/0!</v>
      </c>
      <c r="AC184" s="279" t="e">
        <f>'Работы 2022'!AK45/'Работы 2022'!G45</f>
        <v>#DIV/0!</v>
      </c>
      <c r="AD184" s="231" t="e">
        <f>'Работы 2022'!AL45/'Работы 2022'!G45</f>
        <v>#DIV/0!</v>
      </c>
    </row>
    <row r="185" spans="1:30" s="240" customFormat="1" ht="66" customHeight="1" x14ac:dyDescent="0.25">
      <c r="A185" s="92"/>
      <c r="B185" s="236" t="s">
        <v>457</v>
      </c>
      <c r="C185" s="237" t="s">
        <v>107</v>
      </c>
      <c r="D185" s="237" t="s">
        <v>239</v>
      </c>
      <c r="E185" s="238"/>
      <c r="F185" s="238"/>
      <c r="G185" s="239" t="s">
        <v>301</v>
      </c>
      <c r="H185" s="239" t="s">
        <v>108</v>
      </c>
      <c r="I185" s="253" t="e">
        <f t="shared" si="8"/>
        <v>#DIV/0!</v>
      </c>
      <c r="J185" s="231" t="e">
        <f>'Работы 2022'!O46/'Работы 2022'!G46</f>
        <v>#DIV/0!</v>
      </c>
      <c r="K185" s="279" t="e">
        <f>'Работы 2022'!P46/'Работы 2022'!G46</f>
        <v>#DIV/0!</v>
      </c>
      <c r="L185" s="279" t="e">
        <f>'Работы 2022'!R46/'Работы 2022'!G46</f>
        <v>#DIV/0!</v>
      </c>
      <c r="M185" s="279" t="e">
        <f>'Работы 2022'!S46/'Работы 2022'!G46</f>
        <v>#DIV/0!</v>
      </c>
      <c r="N185" s="279" t="e">
        <f>'Работы 2022'!T46/'Работы 2022'!G46</f>
        <v>#DIV/0!</v>
      </c>
      <c r="O185" s="231" t="e">
        <f>'Работы 2022'!U46/'Работы 2022'!G46</f>
        <v>#DIV/0!</v>
      </c>
      <c r="P185" s="279" t="e">
        <f>'Работы 2022'!V46/'Работы 2022'!G46</f>
        <v>#DIV/0!</v>
      </c>
      <c r="Q185" s="231" t="e">
        <f>'Работы 2022'!W46/'Работы 2022'!G46</f>
        <v>#DIV/0!</v>
      </c>
      <c r="R185" s="231" t="e">
        <f>'Работы 2022'!X46/'Работы 2022'!G46</f>
        <v>#DIV/0!</v>
      </c>
      <c r="S185" s="231" t="e">
        <f>'Работы 2022'!Y46/'Работы 2022'!G46</f>
        <v>#DIV/0!</v>
      </c>
      <c r="T185" s="231" t="e">
        <f>'Работы 2022'!Z46/'Работы 2022'!G46</f>
        <v>#DIV/0!</v>
      </c>
      <c r="U185" s="231" t="e">
        <f>'Работы 2022'!AA46/'Работы 2022'!G46</f>
        <v>#DIV/0!</v>
      </c>
      <c r="V185" s="231" t="e">
        <f>'Работы 2022'!AB46/'Работы 2022'!G46</f>
        <v>#DIV/0!</v>
      </c>
      <c r="W185" s="231" t="e">
        <f>'Работы 2022'!AC46/'Работы 2022'!G46</f>
        <v>#DIV/0!</v>
      </c>
      <c r="X185" s="231" t="e">
        <f>'Работы 2022'!AD46/'Работы 2022'!G46</f>
        <v>#DIV/0!</v>
      </c>
      <c r="Y185" s="231" t="e">
        <f>'Работы 2022'!AF46/'Работы 2022'!G46</f>
        <v>#DIV/0!</v>
      </c>
      <c r="Z185" s="279" t="e">
        <f>'Работы 2022'!AG46/'Работы 2022'!G46</f>
        <v>#DIV/0!</v>
      </c>
      <c r="AA185" s="279" t="e">
        <f>'Работы 2022'!AI46/'Работы 2022'!G46</f>
        <v>#DIV/0!</v>
      </c>
      <c r="AB185" s="279" t="e">
        <f>'Работы 2022'!AJ46/'Работы 2022'!G46</f>
        <v>#DIV/0!</v>
      </c>
      <c r="AC185" s="279" t="e">
        <f>'Работы 2022'!AK46/'Работы 2022'!G46</f>
        <v>#DIV/0!</v>
      </c>
      <c r="AD185" s="231" t="e">
        <f>'Работы 2022'!AL46/'Работы 2022'!G46</f>
        <v>#DIV/0!</v>
      </c>
    </row>
    <row r="186" spans="1:30" s="240" customFormat="1" ht="69" customHeight="1" x14ac:dyDescent="0.25">
      <c r="A186" s="92"/>
      <c r="B186" s="236" t="s">
        <v>433</v>
      </c>
      <c r="C186" s="238" t="s">
        <v>156</v>
      </c>
      <c r="D186" s="238" t="s">
        <v>157</v>
      </c>
      <c r="E186" s="237" t="s">
        <v>230</v>
      </c>
      <c r="F186" s="242"/>
      <c r="G186" s="239" t="s">
        <v>297</v>
      </c>
      <c r="H186" s="239" t="s">
        <v>108</v>
      </c>
      <c r="I186" s="253" t="e">
        <f t="shared" si="8"/>
        <v>#DIV/0!</v>
      </c>
      <c r="J186" s="231" t="e">
        <f>'Работы 2022'!O47/'Работы 2022'!G47</f>
        <v>#DIV/0!</v>
      </c>
      <c r="K186" s="279" t="e">
        <f>'Работы 2022'!P47/'Работы 2022'!G47</f>
        <v>#DIV/0!</v>
      </c>
      <c r="L186" s="279" t="e">
        <f>'Работы 2022'!R47/'Работы 2022'!G47</f>
        <v>#DIV/0!</v>
      </c>
      <c r="M186" s="279" t="e">
        <f>'Работы 2022'!S47/'Работы 2022'!G47</f>
        <v>#DIV/0!</v>
      </c>
      <c r="N186" s="279" t="e">
        <f>'Работы 2022'!T47/'Работы 2022'!G47</f>
        <v>#DIV/0!</v>
      </c>
      <c r="O186" s="231" t="e">
        <f>'Работы 2022'!U47/'Работы 2022'!G47</f>
        <v>#DIV/0!</v>
      </c>
      <c r="P186" s="279" t="e">
        <f>'Работы 2022'!V47/'Работы 2022'!G47</f>
        <v>#DIV/0!</v>
      </c>
      <c r="Q186" s="231" t="e">
        <f>'Работы 2022'!W47/'Работы 2022'!G47</f>
        <v>#DIV/0!</v>
      </c>
      <c r="R186" s="231" t="e">
        <f>'Работы 2022'!X47/'Работы 2022'!G47</f>
        <v>#DIV/0!</v>
      </c>
      <c r="S186" s="231" t="e">
        <f>'Работы 2022'!Y47/'Работы 2022'!G47</f>
        <v>#DIV/0!</v>
      </c>
      <c r="T186" s="231" t="e">
        <f>'Работы 2022'!Z47/'Работы 2022'!G47</f>
        <v>#DIV/0!</v>
      </c>
      <c r="U186" s="231" t="e">
        <f>'Работы 2022'!AA47/'Работы 2022'!G47</f>
        <v>#DIV/0!</v>
      </c>
      <c r="V186" s="231" t="e">
        <f>'Работы 2022'!AB47/'Работы 2022'!G47</f>
        <v>#DIV/0!</v>
      </c>
      <c r="W186" s="231" t="e">
        <f>'Работы 2022'!AC47/'Работы 2022'!G47</f>
        <v>#DIV/0!</v>
      </c>
      <c r="X186" s="231" t="e">
        <f>'Работы 2022'!AD47/'Работы 2022'!G47</f>
        <v>#DIV/0!</v>
      </c>
      <c r="Y186" s="231" t="e">
        <f>'Работы 2022'!AF47/'Работы 2022'!G47</f>
        <v>#DIV/0!</v>
      </c>
      <c r="Z186" s="279" t="e">
        <f>'Работы 2022'!AG47/'Работы 2022'!G47</f>
        <v>#DIV/0!</v>
      </c>
      <c r="AA186" s="279" t="e">
        <f>'Работы 2022'!AI47/'Работы 2022'!G47</f>
        <v>#DIV/0!</v>
      </c>
      <c r="AB186" s="279" t="e">
        <f>'Работы 2022'!AJ47/'Работы 2022'!G47</f>
        <v>#DIV/0!</v>
      </c>
      <c r="AC186" s="279" t="e">
        <f>'Работы 2022'!AK47/'Работы 2022'!G47</f>
        <v>#DIV/0!</v>
      </c>
      <c r="AD186" s="231" t="e">
        <f>'Работы 2022'!AL47/'Работы 2022'!G47</f>
        <v>#DIV/0!</v>
      </c>
    </row>
    <row r="187" spans="1:30" s="240" customFormat="1" ht="67.5" customHeight="1" x14ac:dyDescent="0.25">
      <c r="A187" s="92"/>
      <c r="B187" s="236" t="s">
        <v>434</v>
      </c>
      <c r="C187" s="238" t="s">
        <v>156</v>
      </c>
      <c r="D187" s="238" t="s">
        <v>157</v>
      </c>
      <c r="E187" s="237" t="s">
        <v>223</v>
      </c>
      <c r="F187" s="242"/>
      <c r="G187" s="239" t="s">
        <v>297</v>
      </c>
      <c r="H187" s="239" t="s">
        <v>108</v>
      </c>
      <c r="I187" s="253" t="e">
        <f t="shared" ref="I187:I220" si="9">J187+O187+Q187+R187+S187+T187+U187+V187+W187+X187+Y187+AD187</f>
        <v>#DIV/0!</v>
      </c>
      <c r="J187" s="231" t="e">
        <f>'Работы 2022'!O48/'Работы 2022'!G48</f>
        <v>#DIV/0!</v>
      </c>
      <c r="K187" s="279" t="e">
        <f>'Работы 2022'!P48/'Работы 2022'!G48</f>
        <v>#DIV/0!</v>
      </c>
      <c r="L187" s="279" t="e">
        <f>'Работы 2022'!R48/'Работы 2022'!G48</f>
        <v>#DIV/0!</v>
      </c>
      <c r="M187" s="279" t="e">
        <f>'Работы 2022'!S48/'Работы 2022'!G48</f>
        <v>#DIV/0!</v>
      </c>
      <c r="N187" s="279" t="e">
        <f>'Работы 2022'!T48/'Работы 2022'!G48</f>
        <v>#DIV/0!</v>
      </c>
      <c r="O187" s="231" t="e">
        <f>'Работы 2022'!U48/'Работы 2022'!G48</f>
        <v>#DIV/0!</v>
      </c>
      <c r="P187" s="279" t="e">
        <f>'Работы 2022'!V48/'Работы 2022'!G48</f>
        <v>#DIV/0!</v>
      </c>
      <c r="Q187" s="231" t="e">
        <f>'Работы 2022'!W48/'Работы 2022'!G48</f>
        <v>#DIV/0!</v>
      </c>
      <c r="R187" s="231" t="e">
        <f>'Работы 2022'!X48/'Работы 2022'!G48</f>
        <v>#DIV/0!</v>
      </c>
      <c r="S187" s="231" t="e">
        <f>'Работы 2022'!Y48/'Работы 2022'!G48</f>
        <v>#DIV/0!</v>
      </c>
      <c r="T187" s="231" t="e">
        <f>'Работы 2022'!Z48/'Работы 2022'!G48</f>
        <v>#DIV/0!</v>
      </c>
      <c r="U187" s="231" t="e">
        <f>'Работы 2022'!AA48/'Работы 2022'!G48</f>
        <v>#DIV/0!</v>
      </c>
      <c r="V187" s="231" t="e">
        <f>'Работы 2022'!AB48/'Работы 2022'!G48</f>
        <v>#DIV/0!</v>
      </c>
      <c r="W187" s="231" t="e">
        <f>'Работы 2022'!AC48/'Работы 2022'!G48</f>
        <v>#DIV/0!</v>
      </c>
      <c r="X187" s="231" t="e">
        <f>'Работы 2022'!AD48/'Работы 2022'!G48</f>
        <v>#DIV/0!</v>
      </c>
      <c r="Y187" s="231" t="e">
        <f>'Работы 2022'!AF48/'Работы 2022'!G48</f>
        <v>#DIV/0!</v>
      </c>
      <c r="Z187" s="279" t="e">
        <f>'Работы 2022'!AG48/'Работы 2022'!G48</f>
        <v>#DIV/0!</v>
      </c>
      <c r="AA187" s="279" t="e">
        <f>'Работы 2022'!AI48/'Работы 2022'!G48</f>
        <v>#DIV/0!</v>
      </c>
      <c r="AB187" s="279" t="e">
        <f>'Работы 2022'!AJ48/'Работы 2022'!G48</f>
        <v>#DIV/0!</v>
      </c>
      <c r="AC187" s="279" t="e">
        <f>'Работы 2022'!AK48/'Работы 2022'!G48</f>
        <v>#DIV/0!</v>
      </c>
      <c r="AD187" s="231" t="e">
        <f>'Работы 2022'!AL48/'Работы 2022'!G48</f>
        <v>#DIV/0!</v>
      </c>
    </row>
    <row r="188" spans="1:30" s="240" customFormat="1" ht="129" customHeight="1" x14ac:dyDescent="0.25">
      <c r="A188" s="92"/>
      <c r="B188" s="243" t="s">
        <v>456</v>
      </c>
      <c r="C188" s="238" t="s">
        <v>160</v>
      </c>
      <c r="D188" s="238" t="s">
        <v>161</v>
      </c>
      <c r="E188" s="238"/>
      <c r="F188" s="238"/>
      <c r="G188" s="239" t="s">
        <v>302</v>
      </c>
      <c r="H188" s="239" t="s">
        <v>116</v>
      </c>
      <c r="I188" s="253" t="e">
        <f t="shared" si="9"/>
        <v>#DIV/0!</v>
      </c>
      <c r="J188" s="231" t="e">
        <f>'Работы 2022'!O49/'Работы 2022'!G49</f>
        <v>#DIV/0!</v>
      </c>
      <c r="K188" s="279" t="e">
        <f>'Работы 2022'!P49/'Работы 2022'!G49</f>
        <v>#DIV/0!</v>
      </c>
      <c r="L188" s="279" t="e">
        <f>'Работы 2022'!R49/'Работы 2022'!G49</f>
        <v>#DIV/0!</v>
      </c>
      <c r="M188" s="279" t="e">
        <f>'Работы 2022'!S49/'Работы 2022'!G49</f>
        <v>#DIV/0!</v>
      </c>
      <c r="N188" s="279" t="e">
        <f>'Работы 2022'!T49/'Работы 2022'!G49</f>
        <v>#DIV/0!</v>
      </c>
      <c r="O188" s="231" t="e">
        <f>'Работы 2022'!U49/'Работы 2022'!G49</f>
        <v>#DIV/0!</v>
      </c>
      <c r="P188" s="279" t="e">
        <f>'Работы 2022'!V49/'Работы 2022'!G49</f>
        <v>#DIV/0!</v>
      </c>
      <c r="Q188" s="231" t="e">
        <f>'Работы 2022'!W49/'Работы 2022'!G49</f>
        <v>#DIV/0!</v>
      </c>
      <c r="R188" s="231" t="e">
        <f>'Работы 2022'!X49/'Работы 2022'!G49</f>
        <v>#DIV/0!</v>
      </c>
      <c r="S188" s="231" t="e">
        <f>'Работы 2022'!Y49/'Работы 2022'!G49</f>
        <v>#DIV/0!</v>
      </c>
      <c r="T188" s="231" t="e">
        <f>'Работы 2022'!Z49/'Работы 2022'!G49</f>
        <v>#DIV/0!</v>
      </c>
      <c r="U188" s="231" t="e">
        <f>'Работы 2022'!AA49/'Работы 2022'!G49</f>
        <v>#DIV/0!</v>
      </c>
      <c r="V188" s="231" t="e">
        <f>'Работы 2022'!AB49/'Работы 2022'!G49</f>
        <v>#DIV/0!</v>
      </c>
      <c r="W188" s="231" t="e">
        <f>'Работы 2022'!AC49/'Работы 2022'!G49</f>
        <v>#DIV/0!</v>
      </c>
      <c r="X188" s="231" t="e">
        <f>'Работы 2022'!AD49/'Работы 2022'!G49</f>
        <v>#DIV/0!</v>
      </c>
      <c r="Y188" s="231" t="e">
        <f>'Работы 2022'!AF49/'Работы 2022'!G49</f>
        <v>#DIV/0!</v>
      </c>
      <c r="Z188" s="279" t="e">
        <f>'Работы 2022'!AG49/'Работы 2022'!G49</f>
        <v>#DIV/0!</v>
      </c>
      <c r="AA188" s="279" t="e">
        <f>'Работы 2022'!AI49/'Работы 2022'!G49</f>
        <v>#DIV/0!</v>
      </c>
      <c r="AB188" s="279" t="e">
        <f>'Работы 2022'!AJ49/'Работы 2022'!G49</f>
        <v>#DIV/0!</v>
      </c>
      <c r="AC188" s="279" t="e">
        <f>'Работы 2022'!AK49/'Работы 2022'!G49</f>
        <v>#DIV/0!</v>
      </c>
      <c r="AD188" s="231" t="e">
        <f>'Работы 2022'!AL49/'Работы 2022'!G49</f>
        <v>#DIV/0!</v>
      </c>
    </row>
    <row r="189" spans="1:30" s="240" customFormat="1" ht="129" customHeight="1" x14ac:dyDescent="0.25">
      <c r="A189" s="92"/>
      <c r="B189" s="243" t="s">
        <v>456</v>
      </c>
      <c r="C189" s="238" t="s">
        <v>160</v>
      </c>
      <c r="D189" s="238" t="s">
        <v>161</v>
      </c>
      <c r="E189" s="238"/>
      <c r="F189" s="238"/>
      <c r="G189" s="239" t="s">
        <v>303</v>
      </c>
      <c r="H189" s="239" t="s">
        <v>108</v>
      </c>
      <c r="I189" s="253" t="e">
        <f t="shared" si="9"/>
        <v>#DIV/0!</v>
      </c>
      <c r="J189" s="231" t="e">
        <f>'Работы 2022'!O50/'Работы 2022'!G50</f>
        <v>#DIV/0!</v>
      </c>
      <c r="K189" s="279" t="e">
        <f>'Работы 2022'!P50/'Работы 2022'!G50</f>
        <v>#DIV/0!</v>
      </c>
      <c r="L189" s="279" t="e">
        <f>'Работы 2022'!R50/'Работы 2022'!G50</f>
        <v>#DIV/0!</v>
      </c>
      <c r="M189" s="279" t="e">
        <f>'Работы 2022'!S50/'Работы 2022'!G50</f>
        <v>#DIV/0!</v>
      </c>
      <c r="N189" s="279" t="e">
        <f>'Работы 2022'!T50/'Работы 2022'!G50</f>
        <v>#DIV/0!</v>
      </c>
      <c r="O189" s="231" t="e">
        <f>'Работы 2022'!U50/'Работы 2022'!G50</f>
        <v>#DIV/0!</v>
      </c>
      <c r="P189" s="279" t="e">
        <f>'Работы 2022'!V50/'Работы 2022'!G50</f>
        <v>#DIV/0!</v>
      </c>
      <c r="Q189" s="231" t="e">
        <f>'Работы 2022'!W50/'Работы 2022'!G50</f>
        <v>#DIV/0!</v>
      </c>
      <c r="R189" s="231" t="e">
        <f>'Работы 2022'!X50/'Работы 2022'!G50</f>
        <v>#DIV/0!</v>
      </c>
      <c r="S189" s="231" t="e">
        <f>'Работы 2022'!Y50/'Работы 2022'!G50</f>
        <v>#DIV/0!</v>
      </c>
      <c r="T189" s="231" t="e">
        <f>'Работы 2022'!Z50/'Работы 2022'!G50</f>
        <v>#DIV/0!</v>
      </c>
      <c r="U189" s="231" t="e">
        <f>'Работы 2022'!AA50/'Работы 2022'!G50</f>
        <v>#DIV/0!</v>
      </c>
      <c r="V189" s="231" t="e">
        <f>'Работы 2022'!AB50/'Работы 2022'!G50</f>
        <v>#DIV/0!</v>
      </c>
      <c r="W189" s="231" t="e">
        <f>'Работы 2022'!AC50/'Работы 2022'!G50</f>
        <v>#DIV/0!</v>
      </c>
      <c r="X189" s="231" t="e">
        <f>'Работы 2022'!AD50/'Работы 2022'!G50</f>
        <v>#DIV/0!</v>
      </c>
      <c r="Y189" s="231" t="e">
        <f>'Работы 2022'!AF50/'Работы 2022'!G50</f>
        <v>#DIV/0!</v>
      </c>
      <c r="Z189" s="279" t="e">
        <f>'Работы 2022'!AG50/'Работы 2022'!G50</f>
        <v>#DIV/0!</v>
      </c>
      <c r="AA189" s="279" t="e">
        <f>'Работы 2022'!AI50/'Работы 2022'!G50</f>
        <v>#DIV/0!</v>
      </c>
      <c r="AB189" s="279" t="e">
        <f>'Работы 2022'!AJ50/'Работы 2022'!G50</f>
        <v>#DIV/0!</v>
      </c>
      <c r="AC189" s="279" t="e">
        <f>'Работы 2022'!AK50/'Работы 2022'!G50</f>
        <v>#DIV/0!</v>
      </c>
      <c r="AD189" s="231" t="e">
        <f>'Работы 2022'!AL50/'Работы 2022'!G50</f>
        <v>#DIV/0!</v>
      </c>
    </row>
    <row r="190" spans="1:30" s="240" customFormat="1" ht="66" customHeight="1" x14ac:dyDescent="0.25">
      <c r="A190" s="92"/>
      <c r="B190" s="236" t="s">
        <v>458</v>
      </c>
      <c r="C190" s="238" t="s">
        <v>107</v>
      </c>
      <c r="D190" s="238" t="s">
        <v>199</v>
      </c>
      <c r="E190" s="238"/>
      <c r="F190" s="238" t="s">
        <v>220</v>
      </c>
      <c r="G190" s="239" t="s">
        <v>304</v>
      </c>
      <c r="H190" s="239" t="s">
        <v>108</v>
      </c>
      <c r="I190" s="253" t="e">
        <f t="shared" si="9"/>
        <v>#DIV/0!</v>
      </c>
      <c r="J190" s="231" t="e">
        <f>'Работы 2022'!O51/'Работы 2022'!G51</f>
        <v>#DIV/0!</v>
      </c>
      <c r="K190" s="279" t="e">
        <f>'Работы 2022'!P51/'Работы 2022'!G51</f>
        <v>#DIV/0!</v>
      </c>
      <c r="L190" s="279" t="e">
        <f>'Работы 2022'!R51/'Работы 2022'!G51</f>
        <v>#DIV/0!</v>
      </c>
      <c r="M190" s="279" t="e">
        <f>'Работы 2022'!S51/'Работы 2022'!G51</f>
        <v>#DIV/0!</v>
      </c>
      <c r="N190" s="279" t="e">
        <f>'Работы 2022'!T51/'Работы 2022'!G51</f>
        <v>#DIV/0!</v>
      </c>
      <c r="O190" s="231" t="e">
        <f>'Работы 2022'!U51/'Работы 2022'!G51</f>
        <v>#DIV/0!</v>
      </c>
      <c r="P190" s="279" t="e">
        <f>'Работы 2022'!V51/'Работы 2022'!G51</f>
        <v>#DIV/0!</v>
      </c>
      <c r="Q190" s="231" t="e">
        <f>'Работы 2022'!W51/'Работы 2022'!G51</f>
        <v>#DIV/0!</v>
      </c>
      <c r="R190" s="231" t="e">
        <f>'Работы 2022'!X51/'Работы 2022'!G51</f>
        <v>#DIV/0!</v>
      </c>
      <c r="S190" s="231" t="e">
        <f>'Работы 2022'!Y51/'Работы 2022'!G51</f>
        <v>#DIV/0!</v>
      </c>
      <c r="T190" s="231" t="e">
        <f>'Работы 2022'!Z51/'Работы 2022'!G51</f>
        <v>#DIV/0!</v>
      </c>
      <c r="U190" s="231" t="e">
        <f>'Работы 2022'!AA51/'Работы 2022'!G51</f>
        <v>#DIV/0!</v>
      </c>
      <c r="V190" s="231" t="e">
        <f>'Работы 2022'!AB51/'Работы 2022'!G51</f>
        <v>#DIV/0!</v>
      </c>
      <c r="W190" s="231" t="e">
        <f>'Работы 2022'!AC51/'Работы 2022'!G51</f>
        <v>#DIV/0!</v>
      </c>
      <c r="X190" s="231" t="e">
        <f>'Работы 2022'!AD51/'Работы 2022'!G51</f>
        <v>#DIV/0!</v>
      </c>
      <c r="Y190" s="231" t="e">
        <f>'Работы 2022'!AF51/'Работы 2022'!G51</f>
        <v>#DIV/0!</v>
      </c>
      <c r="Z190" s="279" t="e">
        <f>'Работы 2022'!AG51/'Работы 2022'!G51</f>
        <v>#DIV/0!</v>
      </c>
      <c r="AA190" s="279" t="e">
        <f>'Работы 2022'!AI51/'Работы 2022'!G51</f>
        <v>#DIV/0!</v>
      </c>
      <c r="AB190" s="279" t="e">
        <f>'Работы 2022'!AJ51/'Работы 2022'!G51</f>
        <v>#DIV/0!</v>
      </c>
      <c r="AC190" s="279" t="e">
        <f>'Работы 2022'!AK51/'Работы 2022'!G51</f>
        <v>#DIV/0!</v>
      </c>
      <c r="AD190" s="231" t="e">
        <f>'Работы 2022'!AL51/'Работы 2022'!G51</f>
        <v>#DIV/0!</v>
      </c>
    </row>
    <row r="191" spans="1:30" s="240" customFormat="1" ht="66" customHeight="1" x14ac:dyDescent="0.25">
      <c r="A191" s="92"/>
      <c r="B191" s="236" t="s">
        <v>459</v>
      </c>
      <c r="C191" s="238" t="s">
        <v>107</v>
      </c>
      <c r="D191" s="238" t="s">
        <v>155</v>
      </c>
      <c r="E191" s="238"/>
      <c r="F191" s="238" t="s">
        <v>220</v>
      </c>
      <c r="G191" s="239" t="s">
        <v>305</v>
      </c>
      <c r="H191" s="239" t="s">
        <v>116</v>
      </c>
      <c r="I191" s="253" t="e">
        <f t="shared" si="9"/>
        <v>#DIV/0!</v>
      </c>
      <c r="J191" s="231" t="e">
        <f>'Работы 2022'!O52/'Работы 2022'!G52</f>
        <v>#DIV/0!</v>
      </c>
      <c r="K191" s="279" t="e">
        <f>'Работы 2022'!P52/'Работы 2022'!G52</f>
        <v>#DIV/0!</v>
      </c>
      <c r="L191" s="279" t="e">
        <f>'Работы 2022'!R52/'Работы 2022'!G52</f>
        <v>#DIV/0!</v>
      </c>
      <c r="M191" s="279" t="e">
        <f>'Работы 2022'!S52/'Работы 2022'!G52</f>
        <v>#DIV/0!</v>
      </c>
      <c r="N191" s="279" t="e">
        <f>'Работы 2022'!T52/'Работы 2022'!G52</f>
        <v>#DIV/0!</v>
      </c>
      <c r="O191" s="231" t="e">
        <f>'Работы 2022'!U52/'Работы 2022'!G52</f>
        <v>#DIV/0!</v>
      </c>
      <c r="P191" s="279" t="e">
        <f>'Работы 2022'!V52/'Работы 2022'!G52</f>
        <v>#DIV/0!</v>
      </c>
      <c r="Q191" s="231" t="e">
        <f>'Работы 2022'!W52/'Работы 2022'!G52</f>
        <v>#DIV/0!</v>
      </c>
      <c r="R191" s="231" t="e">
        <f>'Работы 2022'!X52/'Работы 2022'!G52</f>
        <v>#DIV/0!</v>
      </c>
      <c r="S191" s="231" t="e">
        <f>'Работы 2022'!Y52/'Работы 2022'!G52</f>
        <v>#DIV/0!</v>
      </c>
      <c r="T191" s="231" t="e">
        <f>'Работы 2022'!Z52/'Работы 2022'!G52</f>
        <v>#DIV/0!</v>
      </c>
      <c r="U191" s="231" t="e">
        <f>'Работы 2022'!AA52/'Работы 2022'!G52</f>
        <v>#DIV/0!</v>
      </c>
      <c r="V191" s="231" t="e">
        <f>'Работы 2022'!AB52/'Работы 2022'!G52</f>
        <v>#DIV/0!</v>
      </c>
      <c r="W191" s="231" t="e">
        <f>'Работы 2022'!AC52/'Работы 2022'!G52</f>
        <v>#DIV/0!</v>
      </c>
      <c r="X191" s="231" t="e">
        <f>'Работы 2022'!AD52/'Работы 2022'!G52</f>
        <v>#DIV/0!</v>
      </c>
      <c r="Y191" s="231" t="e">
        <f>'Работы 2022'!AF52/'Работы 2022'!G52</f>
        <v>#DIV/0!</v>
      </c>
      <c r="Z191" s="279" t="e">
        <f>'Работы 2022'!AG52/'Работы 2022'!G52</f>
        <v>#DIV/0!</v>
      </c>
      <c r="AA191" s="279" t="e">
        <f>'Работы 2022'!AI52/'Работы 2022'!G52</f>
        <v>#DIV/0!</v>
      </c>
      <c r="AB191" s="279" t="e">
        <f>'Работы 2022'!AJ52/'Работы 2022'!G52</f>
        <v>#DIV/0!</v>
      </c>
      <c r="AC191" s="279" t="e">
        <f>'Работы 2022'!AK52/'Работы 2022'!G52</f>
        <v>#DIV/0!</v>
      </c>
      <c r="AD191" s="231" t="e">
        <f>'Работы 2022'!AL52/'Работы 2022'!G52</f>
        <v>#DIV/0!</v>
      </c>
    </row>
    <row r="192" spans="1:30" s="240" customFormat="1" ht="68.25" customHeight="1" x14ac:dyDescent="0.25">
      <c r="A192" s="92"/>
      <c r="B192" s="236" t="s">
        <v>460</v>
      </c>
      <c r="C192" s="238" t="s">
        <v>107</v>
      </c>
      <c r="D192" s="238" t="s">
        <v>186</v>
      </c>
      <c r="E192" s="238"/>
      <c r="F192" s="238" t="s">
        <v>220</v>
      </c>
      <c r="G192" s="239" t="s">
        <v>292</v>
      </c>
      <c r="H192" s="239" t="s">
        <v>108</v>
      </c>
      <c r="I192" s="253" t="e">
        <f t="shared" si="9"/>
        <v>#DIV/0!</v>
      </c>
      <c r="J192" s="231" t="e">
        <f>'Работы 2022'!O53/'Работы 2022'!G53</f>
        <v>#DIV/0!</v>
      </c>
      <c r="K192" s="279" t="e">
        <f>'Работы 2022'!P53/'Работы 2022'!G53</f>
        <v>#DIV/0!</v>
      </c>
      <c r="L192" s="279" t="e">
        <f>'Работы 2022'!R53/'Работы 2022'!G53</f>
        <v>#DIV/0!</v>
      </c>
      <c r="M192" s="279" t="e">
        <f>'Работы 2022'!S53/'Работы 2022'!G53</f>
        <v>#DIV/0!</v>
      </c>
      <c r="N192" s="279" t="e">
        <f>'Работы 2022'!T53/'Работы 2022'!G53</f>
        <v>#DIV/0!</v>
      </c>
      <c r="O192" s="231" t="e">
        <f>'Работы 2022'!U53/'Работы 2022'!G53</f>
        <v>#DIV/0!</v>
      </c>
      <c r="P192" s="279" t="e">
        <f>'Работы 2022'!V53/'Работы 2022'!G53</f>
        <v>#DIV/0!</v>
      </c>
      <c r="Q192" s="231" t="e">
        <f>'Работы 2022'!W53/'Работы 2022'!G53</f>
        <v>#DIV/0!</v>
      </c>
      <c r="R192" s="231" t="e">
        <f>'Работы 2022'!X53/'Работы 2022'!G53</f>
        <v>#DIV/0!</v>
      </c>
      <c r="S192" s="231" t="e">
        <f>'Работы 2022'!Y53/'Работы 2022'!G53</f>
        <v>#DIV/0!</v>
      </c>
      <c r="T192" s="231" t="e">
        <f>'Работы 2022'!Z53/'Работы 2022'!G53</f>
        <v>#DIV/0!</v>
      </c>
      <c r="U192" s="231" t="e">
        <f>'Работы 2022'!AA53/'Работы 2022'!G53</f>
        <v>#DIV/0!</v>
      </c>
      <c r="V192" s="231" t="e">
        <f>'Работы 2022'!AB53/'Работы 2022'!G53</f>
        <v>#DIV/0!</v>
      </c>
      <c r="W192" s="231" t="e">
        <f>'Работы 2022'!AC53/'Работы 2022'!G53</f>
        <v>#DIV/0!</v>
      </c>
      <c r="X192" s="231" t="e">
        <f>'Работы 2022'!AD53/'Работы 2022'!G53</f>
        <v>#DIV/0!</v>
      </c>
      <c r="Y192" s="231" t="e">
        <f>'Работы 2022'!AF53/'Работы 2022'!G53</f>
        <v>#DIV/0!</v>
      </c>
      <c r="Z192" s="279" t="e">
        <f>'Работы 2022'!AG53/'Работы 2022'!G53</f>
        <v>#DIV/0!</v>
      </c>
      <c r="AA192" s="279" t="e">
        <f>'Работы 2022'!AI53/'Работы 2022'!G53</f>
        <v>#DIV/0!</v>
      </c>
      <c r="AB192" s="279" t="e">
        <f>'Работы 2022'!AJ53/'Работы 2022'!G53</f>
        <v>#DIV/0!</v>
      </c>
      <c r="AC192" s="279" t="e">
        <f>'Работы 2022'!AK53/'Работы 2022'!G53</f>
        <v>#DIV/0!</v>
      </c>
      <c r="AD192" s="231" t="e">
        <f>'Работы 2022'!AL53/'Работы 2022'!G53</f>
        <v>#DIV/0!</v>
      </c>
    </row>
    <row r="193" spans="1:30" s="240" customFormat="1" ht="52.5" customHeight="1" x14ac:dyDescent="0.25">
      <c r="A193" s="92"/>
      <c r="B193" s="236" t="s">
        <v>451</v>
      </c>
      <c r="C193" s="237" t="s">
        <v>162</v>
      </c>
      <c r="D193" s="238" t="s">
        <v>168</v>
      </c>
      <c r="E193" s="246"/>
      <c r="F193" s="242"/>
      <c r="G193" s="247" t="s">
        <v>298</v>
      </c>
      <c r="H193" s="239" t="s">
        <v>108</v>
      </c>
      <c r="I193" s="253" t="e">
        <f t="shared" si="9"/>
        <v>#DIV/0!</v>
      </c>
      <c r="J193" s="231" t="e">
        <f>'Работы 2022'!O54/'Работы 2022'!G54</f>
        <v>#DIV/0!</v>
      </c>
      <c r="K193" s="279" t="e">
        <f>'Работы 2022'!P54/'Работы 2022'!G54</f>
        <v>#DIV/0!</v>
      </c>
      <c r="L193" s="279" t="e">
        <f>'Работы 2022'!R54/'Работы 2022'!G54</f>
        <v>#DIV/0!</v>
      </c>
      <c r="M193" s="279" t="e">
        <f>'Работы 2022'!S54/'Работы 2022'!G54</f>
        <v>#DIV/0!</v>
      </c>
      <c r="N193" s="279" t="e">
        <f>'Работы 2022'!T54/'Работы 2022'!G54</f>
        <v>#DIV/0!</v>
      </c>
      <c r="O193" s="231" t="e">
        <f>'Работы 2022'!U54/'Работы 2022'!G54</f>
        <v>#DIV/0!</v>
      </c>
      <c r="P193" s="279" t="e">
        <f>'Работы 2022'!V54/'Работы 2022'!G54</f>
        <v>#DIV/0!</v>
      </c>
      <c r="Q193" s="231" t="e">
        <f>'Работы 2022'!W54/'Работы 2022'!G54</f>
        <v>#DIV/0!</v>
      </c>
      <c r="R193" s="231" t="e">
        <f>'Работы 2022'!X54/'Работы 2022'!G54</f>
        <v>#DIV/0!</v>
      </c>
      <c r="S193" s="231" t="e">
        <f>'Работы 2022'!Y54/'Работы 2022'!G54</f>
        <v>#DIV/0!</v>
      </c>
      <c r="T193" s="231" t="e">
        <f>'Работы 2022'!Z54/'Работы 2022'!G54</f>
        <v>#DIV/0!</v>
      </c>
      <c r="U193" s="231" t="e">
        <f>'Работы 2022'!AA54/'Работы 2022'!G54</f>
        <v>#DIV/0!</v>
      </c>
      <c r="V193" s="231" t="e">
        <f>'Работы 2022'!AB54/'Работы 2022'!G54</f>
        <v>#DIV/0!</v>
      </c>
      <c r="W193" s="231" t="e">
        <f>'Работы 2022'!AC54/'Работы 2022'!G54</f>
        <v>#DIV/0!</v>
      </c>
      <c r="X193" s="231" t="e">
        <f>'Работы 2022'!AD54/'Работы 2022'!G54</f>
        <v>#DIV/0!</v>
      </c>
      <c r="Y193" s="231" t="e">
        <f>'Работы 2022'!AF54/'Работы 2022'!G54</f>
        <v>#DIV/0!</v>
      </c>
      <c r="Z193" s="279" t="e">
        <f>'Работы 2022'!AG54/'Работы 2022'!G54</f>
        <v>#DIV/0!</v>
      </c>
      <c r="AA193" s="279" t="e">
        <f>'Работы 2022'!AI54/'Работы 2022'!G54</f>
        <v>#DIV/0!</v>
      </c>
      <c r="AB193" s="279" t="e">
        <f>'Работы 2022'!AJ54/'Работы 2022'!G54</f>
        <v>#DIV/0!</v>
      </c>
      <c r="AC193" s="279" t="e">
        <f>'Работы 2022'!AK54/'Работы 2022'!G54</f>
        <v>#DIV/0!</v>
      </c>
      <c r="AD193" s="231" t="e">
        <f>'Работы 2022'!AL54/'Работы 2022'!G54</f>
        <v>#DIV/0!</v>
      </c>
    </row>
    <row r="194" spans="1:30" s="240" customFormat="1" ht="98.25" customHeight="1" x14ac:dyDescent="0.25">
      <c r="A194" s="92"/>
      <c r="B194" s="241" t="s">
        <v>474</v>
      </c>
      <c r="C194" s="245" t="s">
        <v>475</v>
      </c>
      <c r="D194" s="245" t="s">
        <v>476</v>
      </c>
      <c r="E194" s="245" t="s">
        <v>443</v>
      </c>
      <c r="F194" s="238" t="s">
        <v>243</v>
      </c>
      <c r="G194" s="245" t="s">
        <v>477</v>
      </c>
      <c r="H194" s="239" t="s">
        <v>108</v>
      </c>
      <c r="I194" s="253" t="e">
        <f t="shared" si="9"/>
        <v>#DIV/0!</v>
      </c>
      <c r="J194" s="231" t="e">
        <f>'Работы 2022'!O55/'Работы 2022'!G55</f>
        <v>#DIV/0!</v>
      </c>
      <c r="K194" s="279" t="e">
        <f>'Работы 2022'!P55/'Работы 2022'!G55</f>
        <v>#DIV/0!</v>
      </c>
      <c r="L194" s="279" t="e">
        <f>'Работы 2022'!R55/'Работы 2022'!G55</f>
        <v>#DIV/0!</v>
      </c>
      <c r="M194" s="279" t="e">
        <f>'Работы 2022'!S55/'Работы 2022'!G55</f>
        <v>#DIV/0!</v>
      </c>
      <c r="N194" s="279" t="e">
        <f>'Работы 2022'!T55/'Работы 2022'!G55</f>
        <v>#DIV/0!</v>
      </c>
      <c r="O194" s="231" t="e">
        <f>'Работы 2022'!U55/'Работы 2022'!G55</f>
        <v>#DIV/0!</v>
      </c>
      <c r="P194" s="279" t="e">
        <f>'Работы 2022'!V55/'Работы 2022'!G55</f>
        <v>#DIV/0!</v>
      </c>
      <c r="Q194" s="231" t="e">
        <f>'Работы 2022'!W55/'Работы 2022'!G55</f>
        <v>#DIV/0!</v>
      </c>
      <c r="R194" s="231" t="e">
        <f>'Работы 2022'!X55/'Работы 2022'!G55</f>
        <v>#DIV/0!</v>
      </c>
      <c r="S194" s="231" t="e">
        <f>'Работы 2022'!Y55/'Работы 2022'!G55</f>
        <v>#DIV/0!</v>
      </c>
      <c r="T194" s="231" t="e">
        <f>'Работы 2022'!Z55/'Работы 2022'!G55</f>
        <v>#DIV/0!</v>
      </c>
      <c r="U194" s="231" t="e">
        <f>'Работы 2022'!AA55/'Работы 2022'!G55</f>
        <v>#DIV/0!</v>
      </c>
      <c r="V194" s="231" t="e">
        <f>'Работы 2022'!AB55/'Работы 2022'!G55</f>
        <v>#DIV/0!</v>
      </c>
      <c r="W194" s="231" t="e">
        <f>'Работы 2022'!AC55/'Работы 2022'!G55</f>
        <v>#DIV/0!</v>
      </c>
      <c r="X194" s="231" t="e">
        <f>'Работы 2022'!AD55/'Работы 2022'!G55</f>
        <v>#DIV/0!</v>
      </c>
      <c r="Y194" s="231" t="e">
        <f>'Работы 2022'!AF55/'Работы 2022'!G55</f>
        <v>#DIV/0!</v>
      </c>
      <c r="Z194" s="279" t="e">
        <f>'Работы 2022'!AG55/'Работы 2022'!G55</f>
        <v>#DIV/0!</v>
      </c>
      <c r="AA194" s="279" t="e">
        <f>'Работы 2022'!AI55/'Работы 2022'!G55</f>
        <v>#DIV/0!</v>
      </c>
      <c r="AB194" s="279" t="e">
        <f>'Работы 2022'!AJ55/'Работы 2022'!G55</f>
        <v>#DIV/0!</v>
      </c>
      <c r="AC194" s="279" t="e">
        <f>'Работы 2022'!AK55/'Работы 2022'!G55</f>
        <v>#DIV/0!</v>
      </c>
      <c r="AD194" s="231" t="e">
        <f>'Работы 2022'!AL55/'Работы 2022'!G55</f>
        <v>#DIV/0!</v>
      </c>
    </row>
    <row r="195" spans="1:30" s="240" customFormat="1" ht="51" customHeight="1" x14ac:dyDescent="0.25">
      <c r="A195" s="92"/>
      <c r="B195" s="236" t="s">
        <v>732</v>
      </c>
      <c r="C195" s="238" t="s">
        <v>166</v>
      </c>
      <c r="D195" s="238" t="s">
        <v>749</v>
      </c>
      <c r="E195" s="238"/>
      <c r="F195" s="237" t="s">
        <v>227</v>
      </c>
      <c r="G195" s="239" t="s">
        <v>750</v>
      </c>
      <c r="H195" s="239" t="s">
        <v>108</v>
      </c>
      <c r="I195" s="253" t="e">
        <f t="shared" si="9"/>
        <v>#DIV/0!</v>
      </c>
      <c r="J195" s="231" t="e">
        <f>'Работы 2022'!O56/'Работы 2022'!G56</f>
        <v>#DIV/0!</v>
      </c>
      <c r="K195" s="279" t="e">
        <f>'Работы 2022'!P56/'Работы 2022'!G56</f>
        <v>#DIV/0!</v>
      </c>
      <c r="L195" s="279" t="e">
        <f>'Работы 2022'!R56/'Работы 2022'!G56</f>
        <v>#DIV/0!</v>
      </c>
      <c r="M195" s="279" t="e">
        <f>'Работы 2022'!S56/'Работы 2022'!G56</f>
        <v>#DIV/0!</v>
      </c>
      <c r="N195" s="279" t="e">
        <f>'Работы 2022'!T56/'Работы 2022'!G56</f>
        <v>#DIV/0!</v>
      </c>
      <c r="O195" s="231" t="e">
        <f>'Работы 2022'!U56/'Работы 2022'!G56</f>
        <v>#DIV/0!</v>
      </c>
      <c r="P195" s="279" t="e">
        <f>'Работы 2022'!V56/'Работы 2022'!G56</f>
        <v>#DIV/0!</v>
      </c>
      <c r="Q195" s="231" t="e">
        <f>'Работы 2022'!W56/'Работы 2022'!G56</f>
        <v>#DIV/0!</v>
      </c>
      <c r="R195" s="231" t="e">
        <f>'Работы 2022'!X56/'Работы 2022'!G56</f>
        <v>#DIV/0!</v>
      </c>
      <c r="S195" s="231" t="e">
        <f>'Работы 2022'!Y56/'Работы 2022'!G56</f>
        <v>#DIV/0!</v>
      </c>
      <c r="T195" s="231" t="e">
        <f>'Работы 2022'!Z56/'Работы 2022'!G56</f>
        <v>#DIV/0!</v>
      </c>
      <c r="U195" s="231" t="e">
        <f>'Работы 2022'!AA56/'Работы 2022'!G56</f>
        <v>#DIV/0!</v>
      </c>
      <c r="V195" s="231" t="e">
        <f>'Работы 2022'!AB56/'Работы 2022'!G56</f>
        <v>#DIV/0!</v>
      </c>
      <c r="W195" s="231" t="e">
        <f>'Работы 2022'!AC56/'Работы 2022'!G56</f>
        <v>#DIV/0!</v>
      </c>
      <c r="X195" s="231" t="e">
        <f>'Работы 2022'!AD56/'Работы 2022'!G56</f>
        <v>#DIV/0!</v>
      </c>
      <c r="Y195" s="231" t="e">
        <f>'Работы 2022'!AF56/'Работы 2022'!G56</f>
        <v>#DIV/0!</v>
      </c>
      <c r="Z195" s="279" t="e">
        <f>'Работы 2022'!AG56/'Работы 2022'!G56</f>
        <v>#DIV/0!</v>
      </c>
      <c r="AA195" s="279" t="e">
        <f>'Работы 2022'!AI56/'Работы 2022'!G56</f>
        <v>#DIV/0!</v>
      </c>
      <c r="AB195" s="279" t="e">
        <f>'Работы 2022'!AJ56/'Работы 2022'!G56</f>
        <v>#DIV/0!</v>
      </c>
      <c r="AC195" s="279" t="e">
        <f>'Работы 2022'!AK56/'Работы 2022'!G56</f>
        <v>#DIV/0!</v>
      </c>
      <c r="AD195" s="231" t="e">
        <f>'Работы 2022'!AL56/'Работы 2022'!G56</f>
        <v>#DIV/0!</v>
      </c>
    </row>
    <row r="196" spans="1:30" s="240" customFormat="1" ht="52.5" customHeight="1" x14ac:dyDescent="0.25">
      <c r="A196" s="92"/>
      <c r="B196" s="236" t="s">
        <v>452</v>
      </c>
      <c r="C196" s="237" t="s">
        <v>162</v>
      </c>
      <c r="D196" s="238" t="s">
        <v>164</v>
      </c>
      <c r="E196" s="238"/>
      <c r="F196" s="242"/>
      <c r="G196" s="239" t="s">
        <v>308</v>
      </c>
      <c r="H196" s="239" t="s">
        <v>108</v>
      </c>
      <c r="I196" s="253" t="e">
        <f t="shared" si="9"/>
        <v>#DIV/0!</v>
      </c>
      <c r="J196" s="231" t="e">
        <f>'Работы 2022'!O57/'Работы 2022'!G57</f>
        <v>#DIV/0!</v>
      </c>
      <c r="K196" s="279" t="e">
        <f>'Работы 2022'!P57/'Работы 2022'!G57</f>
        <v>#DIV/0!</v>
      </c>
      <c r="L196" s="279" t="e">
        <f>'Работы 2022'!R57/'Работы 2022'!G57</f>
        <v>#DIV/0!</v>
      </c>
      <c r="M196" s="279" t="e">
        <f>'Работы 2022'!S57/'Работы 2022'!G57</f>
        <v>#DIV/0!</v>
      </c>
      <c r="N196" s="279" t="e">
        <f>'Работы 2022'!T57/'Работы 2022'!G57</f>
        <v>#DIV/0!</v>
      </c>
      <c r="O196" s="231" t="e">
        <f>'Работы 2022'!U57/'Работы 2022'!G57</f>
        <v>#DIV/0!</v>
      </c>
      <c r="P196" s="279" t="e">
        <f>'Работы 2022'!V57/'Работы 2022'!G57</f>
        <v>#DIV/0!</v>
      </c>
      <c r="Q196" s="231" t="e">
        <f>'Работы 2022'!W57/'Работы 2022'!G57</f>
        <v>#DIV/0!</v>
      </c>
      <c r="R196" s="231" t="e">
        <f>'Работы 2022'!X57/'Работы 2022'!G57</f>
        <v>#DIV/0!</v>
      </c>
      <c r="S196" s="231" t="e">
        <f>'Работы 2022'!Y57/'Работы 2022'!G57</f>
        <v>#DIV/0!</v>
      </c>
      <c r="T196" s="231" t="e">
        <f>'Работы 2022'!Z57/'Работы 2022'!G57</f>
        <v>#DIV/0!</v>
      </c>
      <c r="U196" s="231" t="e">
        <f>'Работы 2022'!AA57/'Работы 2022'!G57</f>
        <v>#DIV/0!</v>
      </c>
      <c r="V196" s="231" t="e">
        <f>'Работы 2022'!AB57/'Работы 2022'!G57</f>
        <v>#DIV/0!</v>
      </c>
      <c r="W196" s="231" t="e">
        <f>'Работы 2022'!AC57/'Работы 2022'!G57</f>
        <v>#DIV/0!</v>
      </c>
      <c r="X196" s="231" t="e">
        <f>'Работы 2022'!AD57/'Работы 2022'!G57</f>
        <v>#DIV/0!</v>
      </c>
      <c r="Y196" s="231" t="e">
        <f>'Работы 2022'!AF57/'Работы 2022'!G57</f>
        <v>#DIV/0!</v>
      </c>
      <c r="Z196" s="279" t="e">
        <f>'Работы 2022'!AG57/'Работы 2022'!G57</f>
        <v>#DIV/0!</v>
      </c>
      <c r="AA196" s="279" t="e">
        <f>'Работы 2022'!AI57/'Работы 2022'!G57</f>
        <v>#DIV/0!</v>
      </c>
      <c r="AB196" s="279" t="e">
        <f>'Работы 2022'!AJ57/'Работы 2022'!G57</f>
        <v>#DIV/0!</v>
      </c>
      <c r="AC196" s="279" t="e">
        <f>'Работы 2022'!AK57/'Работы 2022'!G57</f>
        <v>#DIV/0!</v>
      </c>
      <c r="AD196" s="231" t="e">
        <f>'Работы 2022'!AL57/'Работы 2022'!G57</f>
        <v>#DIV/0!</v>
      </c>
    </row>
    <row r="197" spans="1:30" s="240" customFormat="1" ht="52.5" customHeight="1" x14ac:dyDescent="0.25">
      <c r="A197" s="92"/>
      <c r="B197" s="236" t="s">
        <v>453</v>
      </c>
      <c r="C197" s="237" t="s">
        <v>162</v>
      </c>
      <c r="D197" s="238" t="s">
        <v>163</v>
      </c>
      <c r="E197" s="238"/>
      <c r="F197" s="242"/>
      <c r="G197" s="239" t="s">
        <v>309</v>
      </c>
      <c r="H197" s="239" t="s">
        <v>108</v>
      </c>
      <c r="I197" s="253" t="e">
        <f t="shared" si="9"/>
        <v>#DIV/0!</v>
      </c>
      <c r="J197" s="231" t="e">
        <f>'Работы 2022'!O58/'Работы 2022'!G58</f>
        <v>#DIV/0!</v>
      </c>
      <c r="K197" s="279" t="e">
        <f>'Работы 2022'!P58/'Работы 2022'!G58</f>
        <v>#DIV/0!</v>
      </c>
      <c r="L197" s="279" t="e">
        <f>'Работы 2022'!R58/'Работы 2022'!G58</f>
        <v>#DIV/0!</v>
      </c>
      <c r="M197" s="279" t="e">
        <f>'Работы 2022'!S58/'Работы 2022'!G58</f>
        <v>#DIV/0!</v>
      </c>
      <c r="N197" s="279" t="e">
        <f>'Работы 2022'!T58/'Работы 2022'!G58</f>
        <v>#DIV/0!</v>
      </c>
      <c r="O197" s="231" t="e">
        <f>'Работы 2022'!U58/'Работы 2022'!G58</f>
        <v>#DIV/0!</v>
      </c>
      <c r="P197" s="279" t="e">
        <f>'Работы 2022'!V58/'Работы 2022'!G58</f>
        <v>#DIV/0!</v>
      </c>
      <c r="Q197" s="231" t="e">
        <f>'Работы 2022'!W58/'Работы 2022'!G58</f>
        <v>#DIV/0!</v>
      </c>
      <c r="R197" s="231" t="e">
        <f>'Работы 2022'!X58/'Работы 2022'!G58</f>
        <v>#DIV/0!</v>
      </c>
      <c r="S197" s="231" t="e">
        <f>'Работы 2022'!Y58/'Работы 2022'!G58</f>
        <v>#DIV/0!</v>
      </c>
      <c r="T197" s="231" t="e">
        <f>'Работы 2022'!Z58/'Работы 2022'!G58</f>
        <v>#DIV/0!</v>
      </c>
      <c r="U197" s="231" t="e">
        <f>'Работы 2022'!AA58/'Работы 2022'!G58</f>
        <v>#DIV/0!</v>
      </c>
      <c r="V197" s="231" t="e">
        <f>'Работы 2022'!AB58/'Работы 2022'!G58</f>
        <v>#DIV/0!</v>
      </c>
      <c r="W197" s="231" t="e">
        <f>'Работы 2022'!AC58/'Работы 2022'!G58</f>
        <v>#DIV/0!</v>
      </c>
      <c r="X197" s="231" t="e">
        <f>'Работы 2022'!AD58/'Работы 2022'!G58</f>
        <v>#DIV/0!</v>
      </c>
      <c r="Y197" s="231" t="e">
        <f>'Работы 2022'!AF58/'Работы 2022'!G58</f>
        <v>#DIV/0!</v>
      </c>
      <c r="Z197" s="279" t="e">
        <f>'Работы 2022'!AG58/'Работы 2022'!G58</f>
        <v>#DIV/0!</v>
      </c>
      <c r="AA197" s="279" t="e">
        <f>'Работы 2022'!AI58/'Работы 2022'!G58</f>
        <v>#DIV/0!</v>
      </c>
      <c r="AB197" s="279" t="e">
        <f>'Работы 2022'!AJ58/'Работы 2022'!G58</f>
        <v>#DIV/0!</v>
      </c>
      <c r="AC197" s="279" t="e">
        <f>'Работы 2022'!AK58/'Работы 2022'!G58</f>
        <v>#DIV/0!</v>
      </c>
      <c r="AD197" s="231" t="e">
        <f>'Работы 2022'!AL58/'Работы 2022'!G58</f>
        <v>#DIV/0!</v>
      </c>
    </row>
    <row r="198" spans="1:30" s="240" customFormat="1" ht="52.5" customHeight="1" x14ac:dyDescent="0.25">
      <c r="A198" s="92"/>
      <c r="B198" s="236" t="s">
        <v>454</v>
      </c>
      <c r="C198" s="237" t="s">
        <v>162</v>
      </c>
      <c r="D198" s="238" t="s">
        <v>277</v>
      </c>
      <c r="E198" s="238"/>
      <c r="F198" s="242"/>
      <c r="G198" s="239" t="s">
        <v>310</v>
      </c>
      <c r="H198" s="239" t="s">
        <v>108</v>
      </c>
      <c r="I198" s="253" t="e">
        <f t="shared" si="9"/>
        <v>#DIV/0!</v>
      </c>
      <c r="J198" s="231" t="e">
        <f>'Работы 2022'!O59/'Работы 2022'!G59</f>
        <v>#DIV/0!</v>
      </c>
      <c r="K198" s="279" t="e">
        <f>'Работы 2022'!P59/'Работы 2022'!G59</f>
        <v>#DIV/0!</v>
      </c>
      <c r="L198" s="279" t="e">
        <f>'Работы 2022'!R59/'Работы 2022'!G59</f>
        <v>#DIV/0!</v>
      </c>
      <c r="M198" s="279" t="e">
        <f>'Работы 2022'!S59/'Работы 2022'!G59</f>
        <v>#DIV/0!</v>
      </c>
      <c r="N198" s="279" t="e">
        <f>'Работы 2022'!T59/'Работы 2022'!G59</f>
        <v>#DIV/0!</v>
      </c>
      <c r="O198" s="231" t="e">
        <f>'Работы 2022'!U59/'Работы 2022'!G59</f>
        <v>#DIV/0!</v>
      </c>
      <c r="P198" s="279" t="e">
        <f>'Работы 2022'!V59/'Работы 2022'!G59</f>
        <v>#DIV/0!</v>
      </c>
      <c r="Q198" s="231" t="e">
        <f>'Работы 2022'!W59/'Работы 2022'!G59</f>
        <v>#DIV/0!</v>
      </c>
      <c r="R198" s="231" t="e">
        <f>'Работы 2022'!X59/'Работы 2022'!G59</f>
        <v>#DIV/0!</v>
      </c>
      <c r="S198" s="231" t="e">
        <f>'Работы 2022'!Y59/'Работы 2022'!G59</f>
        <v>#DIV/0!</v>
      </c>
      <c r="T198" s="231" t="e">
        <f>'Работы 2022'!Z59/'Работы 2022'!G59</f>
        <v>#DIV/0!</v>
      </c>
      <c r="U198" s="231" t="e">
        <f>'Работы 2022'!AA59/'Работы 2022'!G59</f>
        <v>#DIV/0!</v>
      </c>
      <c r="V198" s="231" t="e">
        <f>'Работы 2022'!AB59/'Работы 2022'!G59</f>
        <v>#DIV/0!</v>
      </c>
      <c r="W198" s="231" t="e">
        <f>'Работы 2022'!AC59/'Работы 2022'!G59</f>
        <v>#DIV/0!</v>
      </c>
      <c r="X198" s="231" t="e">
        <f>'Работы 2022'!AD59/'Работы 2022'!G59</f>
        <v>#DIV/0!</v>
      </c>
      <c r="Y198" s="231" t="e">
        <f>'Работы 2022'!AF59/'Работы 2022'!G59</f>
        <v>#DIV/0!</v>
      </c>
      <c r="Z198" s="279" t="e">
        <f>'Работы 2022'!AG59/'Работы 2022'!G59</f>
        <v>#DIV/0!</v>
      </c>
      <c r="AA198" s="279" t="e">
        <f>'Работы 2022'!AI59/'Работы 2022'!G59</f>
        <v>#DIV/0!</v>
      </c>
      <c r="AB198" s="279" t="e">
        <f>'Работы 2022'!AJ59/'Работы 2022'!G59</f>
        <v>#DIV/0!</v>
      </c>
      <c r="AC198" s="279" t="e">
        <f>'Работы 2022'!AK59/'Работы 2022'!G59</f>
        <v>#DIV/0!</v>
      </c>
      <c r="AD198" s="231" t="e">
        <f>'Работы 2022'!AL59/'Работы 2022'!G59</f>
        <v>#DIV/0!</v>
      </c>
    </row>
    <row r="199" spans="1:30" s="240" customFormat="1" ht="83.25" customHeight="1" x14ac:dyDescent="0.25">
      <c r="A199" s="92"/>
      <c r="B199" s="235" t="s">
        <v>478</v>
      </c>
      <c r="C199" s="238" t="s">
        <v>180</v>
      </c>
      <c r="D199" s="238" t="s">
        <v>181</v>
      </c>
      <c r="E199" s="238"/>
      <c r="F199" s="238"/>
      <c r="G199" s="239" t="s">
        <v>311</v>
      </c>
      <c r="H199" s="239" t="s">
        <v>108</v>
      </c>
      <c r="I199" s="253" t="e">
        <f t="shared" si="9"/>
        <v>#DIV/0!</v>
      </c>
      <c r="J199" s="231" t="e">
        <f>'Работы 2022'!O60/'Работы 2022'!G60</f>
        <v>#DIV/0!</v>
      </c>
      <c r="K199" s="279" t="e">
        <f>'Работы 2022'!P60/'Работы 2022'!G60</f>
        <v>#DIV/0!</v>
      </c>
      <c r="L199" s="279" t="e">
        <f>'Работы 2022'!R60/'Работы 2022'!G60</f>
        <v>#DIV/0!</v>
      </c>
      <c r="M199" s="279" t="e">
        <f>'Работы 2022'!S60/'Работы 2022'!G60</f>
        <v>#DIV/0!</v>
      </c>
      <c r="N199" s="279" t="e">
        <f>'Работы 2022'!T60/'Работы 2022'!G60</f>
        <v>#DIV/0!</v>
      </c>
      <c r="O199" s="231" t="e">
        <f>'Работы 2022'!U60/'Работы 2022'!G60</f>
        <v>#DIV/0!</v>
      </c>
      <c r="P199" s="279" t="e">
        <f>'Работы 2022'!V60/'Работы 2022'!G60</f>
        <v>#DIV/0!</v>
      </c>
      <c r="Q199" s="231" t="e">
        <f>'Работы 2022'!W60/'Работы 2022'!G60</f>
        <v>#DIV/0!</v>
      </c>
      <c r="R199" s="231" t="e">
        <f>'Работы 2022'!X60/'Работы 2022'!G60</f>
        <v>#DIV/0!</v>
      </c>
      <c r="S199" s="231" t="e">
        <f>'Работы 2022'!Y60/'Работы 2022'!G60</f>
        <v>#DIV/0!</v>
      </c>
      <c r="T199" s="231" t="e">
        <f>'Работы 2022'!Z60/'Работы 2022'!G60</f>
        <v>#DIV/0!</v>
      </c>
      <c r="U199" s="231" t="e">
        <f>'Работы 2022'!AA60/'Работы 2022'!G60</f>
        <v>#DIV/0!</v>
      </c>
      <c r="V199" s="231" t="e">
        <f>'Работы 2022'!AB60/'Работы 2022'!G60</f>
        <v>#DIV/0!</v>
      </c>
      <c r="W199" s="231" t="e">
        <f>'Работы 2022'!AC60/'Работы 2022'!G60</f>
        <v>#DIV/0!</v>
      </c>
      <c r="X199" s="231" t="e">
        <f>'Работы 2022'!AD60/'Работы 2022'!G60</f>
        <v>#DIV/0!</v>
      </c>
      <c r="Y199" s="231" t="e">
        <f>'Работы 2022'!AF60/'Работы 2022'!G60</f>
        <v>#DIV/0!</v>
      </c>
      <c r="Z199" s="279" t="e">
        <f>'Работы 2022'!AG60/'Работы 2022'!G60</f>
        <v>#DIV/0!</v>
      </c>
      <c r="AA199" s="279" t="e">
        <f>'Работы 2022'!AI60/'Работы 2022'!G60</f>
        <v>#DIV/0!</v>
      </c>
      <c r="AB199" s="279" t="e">
        <f>'Работы 2022'!AJ60/'Работы 2022'!G60</f>
        <v>#DIV/0!</v>
      </c>
      <c r="AC199" s="279" t="e">
        <f>'Работы 2022'!AK60/'Работы 2022'!G60</f>
        <v>#DIV/0!</v>
      </c>
      <c r="AD199" s="231" t="e">
        <f>'Работы 2022'!AL60/'Работы 2022'!G60</f>
        <v>#DIV/0!</v>
      </c>
    </row>
    <row r="200" spans="1:30" s="240" customFormat="1" ht="65.25" customHeight="1" x14ac:dyDescent="0.25">
      <c r="A200" s="92"/>
      <c r="B200" s="236" t="s">
        <v>461</v>
      </c>
      <c r="C200" s="238" t="s">
        <v>107</v>
      </c>
      <c r="D200" s="238" t="s">
        <v>462</v>
      </c>
      <c r="E200" s="238"/>
      <c r="F200" s="238" t="s">
        <v>220</v>
      </c>
      <c r="G200" s="239" t="s">
        <v>312</v>
      </c>
      <c r="H200" s="239" t="s">
        <v>108</v>
      </c>
      <c r="I200" s="253" t="e">
        <f t="shared" si="9"/>
        <v>#DIV/0!</v>
      </c>
      <c r="J200" s="231" t="e">
        <f>'Работы 2022'!O61/'Работы 2022'!G61</f>
        <v>#DIV/0!</v>
      </c>
      <c r="K200" s="279" t="e">
        <f>'Работы 2022'!P61/'Работы 2022'!G61</f>
        <v>#DIV/0!</v>
      </c>
      <c r="L200" s="279" t="e">
        <f>'Работы 2022'!R61/'Работы 2022'!G61</f>
        <v>#DIV/0!</v>
      </c>
      <c r="M200" s="279" t="e">
        <f>'Работы 2022'!S61/'Работы 2022'!G61</f>
        <v>#DIV/0!</v>
      </c>
      <c r="N200" s="279" t="e">
        <f>'Работы 2022'!T61/'Работы 2022'!G61</f>
        <v>#DIV/0!</v>
      </c>
      <c r="O200" s="231" t="e">
        <f>'Работы 2022'!U61/'Работы 2022'!G61</f>
        <v>#DIV/0!</v>
      </c>
      <c r="P200" s="279" t="e">
        <f>'Работы 2022'!V61/'Работы 2022'!G61</f>
        <v>#DIV/0!</v>
      </c>
      <c r="Q200" s="231" t="e">
        <f>'Работы 2022'!W61/'Работы 2022'!G61</f>
        <v>#DIV/0!</v>
      </c>
      <c r="R200" s="231" t="e">
        <f>'Работы 2022'!X61/'Работы 2022'!G61</f>
        <v>#DIV/0!</v>
      </c>
      <c r="S200" s="231" t="e">
        <f>'Работы 2022'!Y61/'Работы 2022'!G61</f>
        <v>#DIV/0!</v>
      </c>
      <c r="T200" s="231" t="e">
        <f>'Работы 2022'!Z61/'Работы 2022'!G61</f>
        <v>#DIV/0!</v>
      </c>
      <c r="U200" s="231" t="e">
        <f>'Работы 2022'!AA61/'Работы 2022'!G61</f>
        <v>#DIV/0!</v>
      </c>
      <c r="V200" s="231" t="e">
        <f>'Работы 2022'!AB61/'Работы 2022'!G61</f>
        <v>#DIV/0!</v>
      </c>
      <c r="W200" s="231" t="e">
        <f>'Работы 2022'!AC61/'Работы 2022'!G61</f>
        <v>#DIV/0!</v>
      </c>
      <c r="X200" s="231" t="e">
        <f>'Работы 2022'!AD61/'Работы 2022'!G61</f>
        <v>#DIV/0!</v>
      </c>
      <c r="Y200" s="231" t="e">
        <f>'Работы 2022'!AF61/'Работы 2022'!G61</f>
        <v>#DIV/0!</v>
      </c>
      <c r="Z200" s="279" t="e">
        <f>'Работы 2022'!AG61/'Работы 2022'!G61</f>
        <v>#DIV/0!</v>
      </c>
      <c r="AA200" s="279" t="e">
        <f>'Работы 2022'!AI61/'Работы 2022'!G61</f>
        <v>#DIV/0!</v>
      </c>
      <c r="AB200" s="279" t="e">
        <f>'Работы 2022'!AJ61/'Работы 2022'!G61</f>
        <v>#DIV/0!</v>
      </c>
      <c r="AC200" s="279" t="e">
        <f>'Работы 2022'!AK61/'Работы 2022'!G61</f>
        <v>#DIV/0!</v>
      </c>
      <c r="AD200" s="231" t="e">
        <f>'Работы 2022'!AL61/'Работы 2022'!G61</f>
        <v>#DIV/0!</v>
      </c>
    </row>
    <row r="201" spans="1:30" s="240" customFormat="1" ht="67.5" customHeight="1" x14ac:dyDescent="0.25">
      <c r="A201" s="92"/>
      <c r="B201" s="236" t="s">
        <v>435</v>
      </c>
      <c r="C201" s="238" t="s">
        <v>156</v>
      </c>
      <c r="D201" s="238" t="s">
        <v>168</v>
      </c>
      <c r="E201" s="237" t="s">
        <v>231</v>
      </c>
      <c r="F201" s="242"/>
      <c r="G201" s="244" t="s">
        <v>298</v>
      </c>
      <c r="H201" s="239" t="s">
        <v>108</v>
      </c>
      <c r="I201" s="253" t="e">
        <f t="shared" si="9"/>
        <v>#DIV/0!</v>
      </c>
      <c r="J201" s="231" t="e">
        <f>'Работы 2022'!O62/'Работы 2022'!G62</f>
        <v>#DIV/0!</v>
      </c>
      <c r="K201" s="279" t="e">
        <f>'Работы 2022'!P62/'Работы 2022'!G62</f>
        <v>#DIV/0!</v>
      </c>
      <c r="L201" s="279" t="e">
        <f>'Работы 2022'!R62/'Работы 2022'!G62</f>
        <v>#DIV/0!</v>
      </c>
      <c r="M201" s="279" t="e">
        <f>'Работы 2022'!S62/'Работы 2022'!G62</f>
        <v>#DIV/0!</v>
      </c>
      <c r="N201" s="279" t="e">
        <f>'Работы 2022'!T62/'Работы 2022'!G62</f>
        <v>#DIV/0!</v>
      </c>
      <c r="O201" s="231" t="e">
        <f>'Работы 2022'!U62/'Работы 2022'!G62</f>
        <v>#DIV/0!</v>
      </c>
      <c r="P201" s="279" t="e">
        <f>'Работы 2022'!V62/'Работы 2022'!G62</f>
        <v>#DIV/0!</v>
      </c>
      <c r="Q201" s="231" t="e">
        <f>'Работы 2022'!W62/'Работы 2022'!G62</f>
        <v>#DIV/0!</v>
      </c>
      <c r="R201" s="231" t="e">
        <f>'Работы 2022'!X62/'Работы 2022'!G62</f>
        <v>#DIV/0!</v>
      </c>
      <c r="S201" s="231" t="e">
        <f>'Работы 2022'!Y62/'Работы 2022'!G62</f>
        <v>#DIV/0!</v>
      </c>
      <c r="T201" s="231" t="e">
        <f>'Работы 2022'!Z62/'Работы 2022'!G62</f>
        <v>#DIV/0!</v>
      </c>
      <c r="U201" s="231" t="e">
        <f>'Работы 2022'!AA62/'Работы 2022'!G62</f>
        <v>#DIV/0!</v>
      </c>
      <c r="V201" s="231" t="e">
        <f>'Работы 2022'!AB62/'Работы 2022'!G62</f>
        <v>#DIV/0!</v>
      </c>
      <c r="W201" s="231" t="e">
        <f>'Работы 2022'!AC62/'Работы 2022'!G62</f>
        <v>#DIV/0!</v>
      </c>
      <c r="X201" s="231" t="e">
        <f>'Работы 2022'!AD62/'Работы 2022'!G62</f>
        <v>#DIV/0!</v>
      </c>
      <c r="Y201" s="231" t="e">
        <f>'Работы 2022'!AF62/'Работы 2022'!G62</f>
        <v>#DIV/0!</v>
      </c>
      <c r="Z201" s="279" t="e">
        <f>'Работы 2022'!AG62/'Работы 2022'!G62</f>
        <v>#DIV/0!</v>
      </c>
      <c r="AA201" s="279" t="e">
        <f>'Работы 2022'!AI62/'Работы 2022'!G62</f>
        <v>#DIV/0!</v>
      </c>
      <c r="AB201" s="279" t="e">
        <f>'Работы 2022'!AJ62/'Работы 2022'!G62</f>
        <v>#DIV/0!</v>
      </c>
      <c r="AC201" s="279" t="e">
        <f>'Работы 2022'!AK62/'Работы 2022'!G62</f>
        <v>#DIV/0!</v>
      </c>
      <c r="AD201" s="231" t="e">
        <f>'Работы 2022'!AL62/'Работы 2022'!G62</f>
        <v>#DIV/0!</v>
      </c>
    </row>
    <row r="202" spans="1:30" s="240" customFormat="1" ht="68.25" customHeight="1" x14ac:dyDescent="0.25">
      <c r="A202" s="92"/>
      <c r="B202" s="236" t="s">
        <v>463</v>
      </c>
      <c r="C202" s="238" t="s">
        <v>107</v>
      </c>
      <c r="D202" s="238" t="s">
        <v>178</v>
      </c>
      <c r="E202" s="238"/>
      <c r="F202" s="238" t="s">
        <v>220</v>
      </c>
      <c r="G202" s="239" t="s">
        <v>283</v>
      </c>
      <c r="H202" s="239" t="s">
        <v>108</v>
      </c>
      <c r="I202" s="253" t="e">
        <f t="shared" si="9"/>
        <v>#DIV/0!</v>
      </c>
      <c r="J202" s="231" t="e">
        <f>'Работы 2022'!O63/'Работы 2022'!G63</f>
        <v>#DIV/0!</v>
      </c>
      <c r="K202" s="279" t="e">
        <f>'Работы 2022'!P63/'Работы 2022'!G63</f>
        <v>#DIV/0!</v>
      </c>
      <c r="L202" s="279" t="e">
        <f>'Работы 2022'!R63/'Работы 2022'!G63</f>
        <v>#DIV/0!</v>
      </c>
      <c r="M202" s="279" t="e">
        <f>'Работы 2022'!S63/'Работы 2022'!G63</f>
        <v>#DIV/0!</v>
      </c>
      <c r="N202" s="279" t="e">
        <f>'Работы 2022'!T63/'Работы 2022'!G63</f>
        <v>#DIV/0!</v>
      </c>
      <c r="O202" s="231" t="e">
        <f>'Работы 2022'!U63/'Работы 2022'!G63</f>
        <v>#DIV/0!</v>
      </c>
      <c r="P202" s="279" t="e">
        <f>'Работы 2022'!V63/'Работы 2022'!G63</f>
        <v>#DIV/0!</v>
      </c>
      <c r="Q202" s="231" t="e">
        <f>'Работы 2022'!W63/'Работы 2022'!G63</f>
        <v>#DIV/0!</v>
      </c>
      <c r="R202" s="231" t="e">
        <f>'Работы 2022'!X63/'Работы 2022'!G63</f>
        <v>#DIV/0!</v>
      </c>
      <c r="S202" s="231" t="e">
        <f>'Работы 2022'!Y63/'Работы 2022'!G63</f>
        <v>#DIV/0!</v>
      </c>
      <c r="T202" s="231" t="e">
        <f>'Работы 2022'!Z63/'Работы 2022'!G63</f>
        <v>#DIV/0!</v>
      </c>
      <c r="U202" s="231" t="e">
        <f>'Работы 2022'!AA63/'Работы 2022'!G63</f>
        <v>#DIV/0!</v>
      </c>
      <c r="V202" s="231" t="e">
        <f>'Работы 2022'!AB63/'Работы 2022'!G63</f>
        <v>#DIV/0!</v>
      </c>
      <c r="W202" s="231" t="e">
        <f>'Работы 2022'!AC63/'Работы 2022'!G63</f>
        <v>#DIV/0!</v>
      </c>
      <c r="X202" s="231" t="e">
        <f>'Работы 2022'!AD63/'Работы 2022'!G63</f>
        <v>#DIV/0!</v>
      </c>
      <c r="Y202" s="231" t="e">
        <f>'Работы 2022'!AF63/'Работы 2022'!G63</f>
        <v>#DIV/0!</v>
      </c>
      <c r="Z202" s="279" t="e">
        <f>'Работы 2022'!AG63/'Работы 2022'!G63</f>
        <v>#DIV/0!</v>
      </c>
      <c r="AA202" s="279" t="e">
        <f>'Работы 2022'!AI63/'Работы 2022'!G63</f>
        <v>#DIV/0!</v>
      </c>
      <c r="AB202" s="279" t="e">
        <f>'Работы 2022'!AJ63/'Работы 2022'!G63</f>
        <v>#DIV/0!</v>
      </c>
      <c r="AC202" s="279" t="e">
        <f>'Работы 2022'!AK63/'Работы 2022'!G63</f>
        <v>#DIV/0!</v>
      </c>
      <c r="AD202" s="231" t="e">
        <f>'Работы 2022'!AL63/'Работы 2022'!G63</f>
        <v>#DIV/0!</v>
      </c>
    </row>
    <row r="203" spans="1:30" s="240" customFormat="1" ht="96" customHeight="1" x14ac:dyDescent="0.25">
      <c r="A203" s="92"/>
      <c r="B203" s="241" t="s">
        <v>474</v>
      </c>
      <c r="C203" s="298" t="s">
        <v>475</v>
      </c>
      <c r="D203" s="298" t="s">
        <v>476</v>
      </c>
      <c r="E203" s="298" t="s">
        <v>443</v>
      </c>
      <c r="F203" s="237" t="s">
        <v>243</v>
      </c>
      <c r="G203" s="298" t="s">
        <v>477</v>
      </c>
      <c r="H203" s="239" t="s">
        <v>108</v>
      </c>
      <c r="I203" s="253" t="e">
        <f t="shared" si="9"/>
        <v>#DIV/0!</v>
      </c>
      <c r="J203" s="231" t="e">
        <f>'Работы 2022'!O64/'Работы 2022'!G64</f>
        <v>#DIV/0!</v>
      </c>
      <c r="K203" s="279" t="e">
        <f>'Работы 2022'!P64/'Работы 2022'!G64</f>
        <v>#DIV/0!</v>
      </c>
      <c r="L203" s="279" t="e">
        <f>'Работы 2022'!R64/'Работы 2022'!G64</f>
        <v>#DIV/0!</v>
      </c>
      <c r="M203" s="279" t="e">
        <f>'Работы 2022'!S64/'Работы 2022'!G64</f>
        <v>#DIV/0!</v>
      </c>
      <c r="N203" s="279" t="e">
        <f>'Работы 2022'!T64/'Работы 2022'!G64</f>
        <v>#DIV/0!</v>
      </c>
      <c r="O203" s="231" t="e">
        <f>'Работы 2022'!U64/'Работы 2022'!G64</f>
        <v>#DIV/0!</v>
      </c>
      <c r="P203" s="279" t="e">
        <f>'Работы 2022'!V64/'Работы 2022'!G64</f>
        <v>#DIV/0!</v>
      </c>
      <c r="Q203" s="231" t="e">
        <f>'Работы 2022'!W64/'Работы 2022'!G64</f>
        <v>#DIV/0!</v>
      </c>
      <c r="R203" s="231" t="e">
        <f>'Работы 2022'!X64/'Работы 2022'!G64</f>
        <v>#DIV/0!</v>
      </c>
      <c r="S203" s="231" t="e">
        <f>'Работы 2022'!Y64/'Работы 2022'!G64</f>
        <v>#DIV/0!</v>
      </c>
      <c r="T203" s="231" t="e">
        <f>'Работы 2022'!Z64/'Работы 2022'!G64</f>
        <v>#DIV/0!</v>
      </c>
      <c r="U203" s="231" t="e">
        <f>'Работы 2022'!AA64/'Работы 2022'!G64</f>
        <v>#DIV/0!</v>
      </c>
      <c r="V203" s="231" t="e">
        <f>'Работы 2022'!AB64/'Работы 2022'!G64</f>
        <v>#DIV/0!</v>
      </c>
      <c r="W203" s="231" t="e">
        <f>'Работы 2022'!AC64/'Работы 2022'!G64</f>
        <v>#DIV/0!</v>
      </c>
      <c r="X203" s="231" t="e">
        <f>'Работы 2022'!AD64/'Работы 2022'!G64</f>
        <v>#DIV/0!</v>
      </c>
      <c r="Y203" s="231" t="e">
        <f>'Работы 2022'!AF64/'Работы 2022'!G64</f>
        <v>#DIV/0!</v>
      </c>
      <c r="Z203" s="279" t="e">
        <f>'Работы 2022'!AG64/'Работы 2022'!G64</f>
        <v>#DIV/0!</v>
      </c>
      <c r="AA203" s="279" t="e">
        <f>'Работы 2022'!AI64/'Работы 2022'!G64</f>
        <v>#DIV/0!</v>
      </c>
      <c r="AB203" s="279" t="e">
        <f>'Работы 2022'!AJ64/'Работы 2022'!G64</f>
        <v>#DIV/0!</v>
      </c>
      <c r="AC203" s="279" t="e">
        <f>'Работы 2022'!AK64/'Работы 2022'!G64</f>
        <v>#DIV/0!</v>
      </c>
      <c r="AD203" s="231" t="e">
        <f>'Работы 2022'!AL64/'Работы 2022'!G64</f>
        <v>#DIV/0!</v>
      </c>
    </row>
    <row r="204" spans="1:30" s="240" customFormat="1" ht="78.75" x14ac:dyDescent="0.25">
      <c r="A204" s="92"/>
      <c r="B204" s="289" t="s">
        <v>460</v>
      </c>
      <c r="C204" s="289" t="s">
        <v>107</v>
      </c>
      <c r="D204" s="289" t="s">
        <v>186</v>
      </c>
      <c r="E204" s="289"/>
      <c r="F204" s="289" t="s">
        <v>220</v>
      </c>
      <c r="G204" s="289" t="s">
        <v>306</v>
      </c>
      <c r="H204" s="289" t="s">
        <v>108</v>
      </c>
      <c r="I204" s="253" t="e">
        <f t="shared" si="9"/>
        <v>#DIV/0!</v>
      </c>
      <c r="J204" s="231" t="e">
        <f>'Работы 2022'!O65/'Работы 2022'!G65</f>
        <v>#DIV/0!</v>
      </c>
      <c r="K204" s="279" t="e">
        <f>'Работы 2022'!P65/'Работы 2022'!G65</f>
        <v>#DIV/0!</v>
      </c>
      <c r="L204" s="279" t="e">
        <f>'Работы 2022'!R65/'Работы 2022'!G65</f>
        <v>#DIV/0!</v>
      </c>
      <c r="M204" s="279" t="e">
        <f>'Работы 2022'!S65/'Работы 2022'!G65</f>
        <v>#DIV/0!</v>
      </c>
      <c r="N204" s="279" t="e">
        <f>'Работы 2022'!T65/'Работы 2022'!G65</f>
        <v>#DIV/0!</v>
      </c>
      <c r="O204" s="231" t="e">
        <f>'Работы 2022'!U65/'Работы 2022'!G65</f>
        <v>#DIV/0!</v>
      </c>
      <c r="P204" s="279" t="e">
        <f>'Работы 2022'!V65/'Работы 2022'!G65</f>
        <v>#DIV/0!</v>
      </c>
      <c r="Q204" s="231" t="e">
        <f>'Работы 2022'!W65/'Работы 2022'!G65</f>
        <v>#DIV/0!</v>
      </c>
      <c r="R204" s="231" t="e">
        <f>'Работы 2022'!X65/'Работы 2022'!G65</f>
        <v>#DIV/0!</v>
      </c>
      <c r="S204" s="231" t="e">
        <f>'Работы 2022'!Y65/'Работы 2022'!G65</f>
        <v>#DIV/0!</v>
      </c>
      <c r="T204" s="231" t="e">
        <f>'Работы 2022'!Z65/'Работы 2022'!G65</f>
        <v>#DIV/0!</v>
      </c>
      <c r="U204" s="231" t="e">
        <f>'Работы 2022'!AA65/'Работы 2022'!G65</f>
        <v>#DIV/0!</v>
      </c>
      <c r="V204" s="231" t="e">
        <f>'Работы 2022'!AB65/'Работы 2022'!G65</f>
        <v>#DIV/0!</v>
      </c>
      <c r="W204" s="231" t="e">
        <f>'Работы 2022'!AC65/'Работы 2022'!G65</f>
        <v>#DIV/0!</v>
      </c>
      <c r="X204" s="231" t="e">
        <f>'Работы 2022'!AD65/'Работы 2022'!G65</f>
        <v>#DIV/0!</v>
      </c>
      <c r="Y204" s="231" t="e">
        <f>'Работы 2022'!AF65/'Работы 2022'!G65</f>
        <v>#DIV/0!</v>
      </c>
      <c r="Z204" s="279" t="e">
        <f>'Работы 2022'!AG65/'Работы 2022'!G65</f>
        <v>#DIV/0!</v>
      </c>
      <c r="AA204" s="279" t="e">
        <f>'Работы 2022'!AI65/'Работы 2022'!G65</f>
        <v>#DIV/0!</v>
      </c>
      <c r="AB204" s="279" t="e">
        <f>'Работы 2022'!AJ65/'Работы 2022'!G65</f>
        <v>#DIV/0!</v>
      </c>
      <c r="AC204" s="279" t="e">
        <f>'Работы 2022'!AK65/'Работы 2022'!G65</f>
        <v>#DIV/0!</v>
      </c>
      <c r="AD204" s="231" t="e">
        <f>'Работы 2022'!AL65/'Работы 2022'!G65</f>
        <v>#DIV/0!</v>
      </c>
    </row>
    <row r="205" spans="1:30" s="240" customFormat="1" ht="66.75" customHeight="1" x14ac:dyDescent="0.25">
      <c r="A205" s="92"/>
      <c r="B205" s="243" t="s">
        <v>460</v>
      </c>
      <c r="C205" s="238" t="s">
        <v>107</v>
      </c>
      <c r="D205" s="237" t="s">
        <v>186</v>
      </c>
      <c r="E205" s="238"/>
      <c r="F205" s="238" t="s">
        <v>220</v>
      </c>
      <c r="G205" s="239" t="s">
        <v>313</v>
      </c>
      <c r="H205" s="239" t="s">
        <v>108</v>
      </c>
      <c r="I205" s="253" t="e">
        <f t="shared" si="9"/>
        <v>#DIV/0!</v>
      </c>
      <c r="J205" s="231" t="e">
        <f>'Работы 2022'!O66/'Работы 2022'!G66</f>
        <v>#DIV/0!</v>
      </c>
      <c r="K205" s="279" t="e">
        <f>'Работы 2022'!P66/'Работы 2022'!G66</f>
        <v>#DIV/0!</v>
      </c>
      <c r="L205" s="279" t="e">
        <f>'Работы 2022'!R66/'Работы 2022'!G66</f>
        <v>#DIV/0!</v>
      </c>
      <c r="M205" s="279" t="e">
        <f>'Работы 2022'!S66/'Работы 2022'!G66</f>
        <v>#DIV/0!</v>
      </c>
      <c r="N205" s="279" t="e">
        <f>'Работы 2022'!T66/'Работы 2022'!G66</f>
        <v>#DIV/0!</v>
      </c>
      <c r="O205" s="231" t="e">
        <f>'Работы 2022'!U66/'Работы 2022'!G66</f>
        <v>#DIV/0!</v>
      </c>
      <c r="P205" s="279" t="e">
        <f>'Работы 2022'!V66/'Работы 2022'!G66</f>
        <v>#DIV/0!</v>
      </c>
      <c r="Q205" s="231" t="e">
        <f>'Работы 2022'!W66/'Работы 2022'!G66</f>
        <v>#DIV/0!</v>
      </c>
      <c r="R205" s="231" t="e">
        <f>'Работы 2022'!X66/'Работы 2022'!G66</f>
        <v>#DIV/0!</v>
      </c>
      <c r="S205" s="231" t="e">
        <f>'Работы 2022'!Y66/'Работы 2022'!G66</f>
        <v>#DIV/0!</v>
      </c>
      <c r="T205" s="231" t="e">
        <f>'Работы 2022'!Z66/'Работы 2022'!G66</f>
        <v>#DIV/0!</v>
      </c>
      <c r="U205" s="231" t="e">
        <f>'Работы 2022'!AA66/'Работы 2022'!G66</f>
        <v>#DIV/0!</v>
      </c>
      <c r="V205" s="231" t="e">
        <f>'Работы 2022'!AB66/'Работы 2022'!G66</f>
        <v>#DIV/0!</v>
      </c>
      <c r="W205" s="231" t="e">
        <f>'Работы 2022'!AC66/'Работы 2022'!G66</f>
        <v>#DIV/0!</v>
      </c>
      <c r="X205" s="231" t="e">
        <f>'Работы 2022'!AD66/'Работы 2022'!G66</f>
        <v>#DIV/0!</v>
      </c>
      <c r="Y205" s="231" t="e">
        <f>'Работы 2022'!AF66/'Работы 2022'!G66</f>
        <v>#DIV/0!</v>
      </c>
      <c r="Z205" s="279" t="e">
        <f>'Работы 2022'!AG66/'Работы 2022'!G66</f>
        <v>#DIV/0!</v>
      </c>
      <c r="AA205" s="279" t="e">
        <f>'Работы 2022'!AI66/'Работы 2022'!G66</f>
        <v>#DIV/0!</v>
      </c>
      <c r="AB205" s="279" t="e">
        <f>'Работы 2022'!AJ66/'Работы 2022'!G66</f>
        <v>#DIV/0!</v>
      </c>
      <c r="AC205" s="279" t="e">
        <f>'Работы 2022'!AK66/'Работы 2022'!G66</f>
        <v>#DIV/0!</v>
      </c>
      <c r="AD205" s="231" t="e">
        <f>'Работы 2022'!AL66/'Работы 2022'!G66</f>
        <v>#DIV/0!</v>
      </c>
    </row>
    <row r="206" spans="1:30" s="240" customFormat="1" ht="51" customHeight="1" x14ac:dyDescent="0.25">
      <c r="A206" s="92"/>
      <c r="B206" s="235" t="s">
        <v>541</v>
      </c>
      <c r="C206" s="238" t="s">
        <v>176</v>
      </c>
      <c r="D206" s="238" t="s">
        <v>177</v>
      </c>
      <c r="E206" s="238"/>
      <c r="F206" s="238" t="s">
        <v>220</v>
      </c>
      <c r="G206" s="239" t="s">
        <v>314</v>
      </c>
      <c r="H206" s="239" t="s">
        <v>108</v>
      </c>
      <c r="I206" s="253" t="e">
        <f t="shared" si="9"/>
        <v>#DIV/0!</v>
      </c>
      <c r="J206" s="231" t="e">
        <f>'Работы 2022'!O67/'Работы 2022'!G67</f>
        <v>#DIV/0!</v>
      </c>
      <c r="K206" s="279" t="e">
        <f>'Работы 2022'!P67/'Работы 2022'!G67</f>
        <v>#DIV/0!</v>
      </c>
      <c r="L206" s="279" t="e">
        <f>'Работы 2022'!R67/'Работы 2022'!G67</f>
        <v>#DIV/0!</v>
      </c>
      <c r="M206" s="279" t="e">
        <f>'Работы 2022'!S67/'Работы 2022'!G67</f>
        <v>#DIV/0!</v>
      </c>
      <c r="N206" s="279" t="e">
        <f>'Работы 2022'!T67/'Работы 2022'!G67</f>
        <v>#DIV/0!</v>
      </c>
      <c r="O206" s="231" t="e">
        <f>'Работы 2022'!U67/'Работы 2022'!G67</f>
        <v>#DIV/0!</v>
      </c>
      <c r="P206" s="279" t="e">
        <f>'Работы 2022'!V67/'Работы 2022'!G67</f>
        <v>#DIV/0!</v>
      </c>
      <c r="Q206" s="231" t="e">
        <f>'Работы 2022'!W67/'Работы 2022'!G67</f>
        <v>#DIV/0!</v>
      </c>
      <c r="R206" s="231" t="e">
        <f>'Работы 2022'!X67/'Работы 2022'!G67</f>
        <v>#DIV/0!</v>
      </c>
      <c r="S206" s="231" t="e">
        <f>'Работы 2022'!Y67/'Работы 2022'!G67</f>
        <v>#DIV/0!</v>
      </c>
      <c r="T206" s="231" t="e">
        <f>'Работы 2022'!Z67/'Работы 2022'!G67</f>
        <v>#DIV/0!</v>
      </c>
      <c r="U206" s="231" t="e">
        <f>'Работы 2022'!AA67/'Работы 2022'!G67</f>
        <v>#DIV/0!</v>
      </c>
      <c r="V206" s="231" t="e">
        <f>'Работы 2022'!AB67/'Работы 2022'!G67</f>
        <v>#DIV/0!</v>
      </c>
      <c r="W206" s="231" t="e">
        <f>'Работы 2022'!AC67/'Работы 2022'!G67</f>
        <v>#DIV/0!</v>
      </c>
      <c r="X206" s="231" t="e">
        <f>'Работы 2022'!AD67/'Работы 2022'!G67</f>
        <v>#DIV/0!</v>
      </c>
      <c r="Y206" s="231" t="e">
        <f>'Работы 2022'!AF67/'Работы 2022'!G67</f>
        <v>#DIV/0!</v>
      </c>
      <c r="Z206" s="279" t="e">
        <f>'Работы 2022'!AG67/'Работы 2022'!G67</f>
        <v>#DIV/0!</v>
      </c>
      <c r="AA206" s="279" t="e">
        <f>'Работы 2022'!AI67/'Работы 2022'!G67</f>
        <v>#DIV/0!</v>
      </c>
      <c r="AB206" s="279" t="e">
        <f>'Работы 2022'!AJ67/'Работы 2022'!G67</f>
        <v>#DIV/0!</v>
      </c>
      <c r="AC206" s="279" t="e">
        <f>'Работы 2022'!AK67/'Работы 2022'!G67</f>
        <v>#DIV/0!</v>
      </c>
      <c r="AD206" s="231" t="e">
        <f>'Работы 2022'!AL67/'Работы 2022'!G67</f>
        <v>#DIV/0!</v>
      </c>
    </row>
    <row r="207" spans="1:30" s="240" customFormat="1" ht="36" customHeight="1" x14ac:dyDescent="0.25">
      <c r="A207" s="92"/>
      <c r="B207" s="241" t="s">
        <v>734</v>
      </c>
      <c r="C207" s="237" t="s">
        <v>172</v>
      </c>
      <c r="D207" s="238" t="s">
        <v>749</v>
      </c>
      <c r="E207" s="238"/>
      <c r="F207" s="237" t="s">
        <v>232</v>
      </c>
      <c r="G207" s="239" t="s">
        <v>748</v>
      </c>
      <c r="H207" s="239" t="s">
        <v>108</v>
      </c>
      <c r="I207" s="253" t="e">
        <f t="shared" si="9"/>
        <v>#DIV/0!</v>
      </c>
      <c r="J207" s="231" t="e">
        <f>'Работы 2022'!O68/'Работы 2022'!G68</f>
        <v>#DIV/0!</v>
      </c>
      <c r="K207" s="279" t="e">
        <f>'Работы 2022'!P68/'Работы 2022'!G68</f>
        <v>#DIV/0!</v>
      </c>
      <c r="L207" s="279" t="e">
        <f>'Работы 2022'!R68/'Работы 2022'!G68</f>
        <v>#DIV/0!</v>
      </c>
      <c r="M207" s="279" t="e">
        <f>'Работы 2022'!S68/'Работы 2022'!G68</f>
        <v>#DIV/0!</v>
      </c>
      <c r="N207" s="279" t="e">
        <f>'Работы 2022'!T68/'Работы 2022'!G68</f>
        <v>#DIV/0!</v>
      </c>
      <c r="O207" s="231" t="e">
        <f>'Работы 2022'!U68/'Работы 2022'!G68</f>
        <v>#DIV/0!</v>
      </c>
      <c r="P207" s="279" t="e">
        <f>'Работы 2022'!V68/'Работы 2022'!G68</f>
        <v>#DIV/0!</v>
      </c>
      <c r="Q207" s="231" t="e">
        <f>'Работы 2022'!W68/'Работы 2022'!G68</f>
        <v>#DIV/0!</v>
      </c>
      <c r="R207" s="231" t="e">
        <f>'Работы 2022'!X68/'Работы 2022'!G68</f>
        <v>#DIV/0!</v>
      </c>
      <c r="S207" s="231" t="e">
        <f>'Работы 2022'!Y68/'Работы 2022'!G68</f>
        <v>#DIV/0!</v>
      </c>
      <c r="T207" s="231" t="e">
        <f>'Работы 2022'!Z68/'Работы 2022'!G68</f>
        <v>#DIV/0!</v>
      </c>
      <c r="U207" s="231" t="e">
        <f>'Работы 2022'!AA68/'Работы 2022'!G68</f>
        <v>#DIV/0!</v>
      </c>
      <c r="V207" s="231" t="e">
        <f>'Работы 2022'!AB68/'Работы 2022'!G68</f>
        <v>#DIV/0!</v>
      </c>
      <c r="W207" s="231" t="e">
        <f>'Работы 2022'!AC68/'Работы 2022'!G68</f>
        <v>#DIV/0!</v>
      </c>
      <c r="X207" s="231" t="e">
        <f>'Работы 2022'!AD68/'Работы 2022'!G68</f>
        <v>#DIV/0!</v>
      </c>
      <c r="Y207" s="231" t="e">
        <f>'Работы 2022'!AF68/'Работы 2022'!G68</f>
        <v>#DIV/0!</v>
      </c>
      <c r="Z207" s="279" t="e">
        <f>'Работы 2022'!AG68/'Работы 2022'!G68</f>
        <v>#DIV/0!</v>
      </c>
      <c r="AA207" s="279" t="e">
        <f>'Работы 2022'!AI68/'Работы 2022'!G68</f>
        <v>#DIV/0!</v>
      </c>
      <c r="AB207" s="279" t="e">
        <f>'Работы 2022'!AJ68/'Работы 2022'!G68</f>
        <v>#DIV/0!</v>
      </c>
      <c r="AC207" s="279" t="e">
        <f>'Работы 2022'!AK68/'Работы 2022'!G68</f>
        <v>#DIV/0!</v>
      </c>
      <c r="AD207" s="231" t="e">
        <f>'Работы 2022'!AL68/'Работы 2022'!G68</f>
        <v>#DIV/0!</v>
      </c>
    </row>
    <row r="208" spans="1:30" s="240" customFormat="1" ht="66.75" customHeight="1" x14ac:dyDescent="0.25">
      <c r="A208" s="92"/>
      <c r="B208" s="236" t="s">
        <v>464</v>
      </c>
      <c r="C208" s="238" t="s">
        <v>107</v>
      </c>
      <c r="D208" s="238" t="s">
        <v>184</v>
      </c>
      <c r="E208" s="238"/>
      <c r="F208" s="238" t="s">
        <v>220</v>
      </c>
      <c r="G208" s="239" t="s">
        <v>283</v>
      </c>
      <c r="H208" s="239" t="s">
        <v>108</v>
      </c>
      <c r="I208" s="253" t="e">
        <f t="shared" si="9"/>
        <v>#DIV/0!</v>
      </c>
      <c r="J208" s="231" t="e">
        <f>'Работы 2022'!O69/'Работы 2022'!G69</f>
        <v>#DIV/0!</v>
      </c>
      <c r="K208" s="279" t="e">
        <f>'Работы 2022'!P69/'Работы 2022'!G69</f>
        <v>#DIV/0!</v>
      </c>
      <c r="L208" s="279" t="e">
        <f>'Работы 2022'!R69/'Работы 2022'!G69</f>
        <v>#DIV/0!</v>
      </c>
      <c r="M208" s="279" t="e">
        <f>'Работы 2022'!S69/'Работы 2022'!G69</f>
        <v>#DIV/0!</v>
      </c>
      <c r="N208" s="279" t="e">
        <f>'Работы 2022'!T69/'Работы 2022'!G69</f>
        <v>#DIV/0!</v>
      </c>
      <c r="O208" s="231" t="e">
        <f>'Работы 2022'!U69/'Работы 2022'!G69</f>
        <v>#DIV/0!</v>
      </c>
      <c r="P208" s="279" t="e">
        <f>'Работы 2022'!V69/'Работы 2022'!G69</f>
        <v>#DIV/0!</v>
      </c>
      <c r="Q208" s="231" t="e">
        <f>'Работы 2022'!W69/'Работы 2022'!G69</f>
        <v>#DIV/0!</v>
      </c>
      <c r="R208" s="231" t="e">
        <f>'Работы 2022'!X69/'Работы 2022'!G69</f>
        <v>#DIV/0!</v>
      </c>
      <c r="S208" s="231" t="e">
        <f>'Работы 2022'!Y69/'Работы 2022'!G69</f>
        <v>#DIV/0!</v>
      </c>
      <c r="T208" s="231" t="e">
        <f>'Работы 2022'!Z69/'Работы 2022'!G69</f>
        <v>#DIV/0!</v>
      </c>
      <c r="U208" s="231" t="e">
        <f>'Работы 2022'!AA69/'Работы 2022'!G69</f>
        <v>#DIV/0!</v>
      </c>
      <c r="V208" s="231" t="e">
        <f>'Работы 2022'!AB69/'Работы 2022'!G69</f>
        <v>#DIV/0!</v>
      </c>
      <c r="W208" s="231" t="e">
        <f>'Работы 2022'!AC69/'Работы 2022'!G69</f>
        <v>#DIV/0!</v>
      </c>
      <c r="X208" s="231" t="e">
        <f>'Работы 2022'!AD69/'Работы 2022'!G69</f>
        <v>#DIV/0!</v>
      </c>
      <c r="Y208" s="231" t="e">
        <f>'Работы 2022'!AF69/'Работы 2022'!G69</f>
        <v>#DIV/0!</v>
      </c>
      <c r="Z208" s="279" t="e">
        <f>'Работы 2022'!AG69/'Работы 2022'!G69</f>
        <v>#DIV/0!</v>
      </c>
      <c r="AA208" s="279" t="e">
        <f>'Работы 2022'!AI69/'Работы 2022'!G69</f>
        <v>#DIV/0!</v>
      </c>
      <c r="AB208" s="279" t="e">
        <f>'Работы 2022'!AJ69/'Работы 2022'!G69</f>
        <v>#DIV/0!</v>
      </c>
      <c r="AC208" s="279" t="e">
        <f>'Работы 2022'!AK69/'Работы 2022'!G69</f>
        <v>#DIV/0!</v>
      </c>
      <c r="AD208" s="231" t="e">
        <f>'Работы 2022'!AL69/'Работы 2022'!G69</f>
        <v>#DIV/0!</v>
      </c>
    </row>
    <row r="209" spans="1:230" s="240" customFormat="1" ht="80.25" customHeight="1" x14ac:dyDescent="0.25">
      <c r="A209" s="92"/>
      <c r="B209" s="243" t="s">
        <v>468</v>
      </c>
      <c r="C209" s="238" t="s">
        <v>193</v>
      </c>
      <c r="D209" s="238" t="s">
        <v>194</v>
      </c>
      <c r="E209" s="238"/>
      <c r="F209" s="238"/>
      <c r="G209" s="239" t="s">
        <v>315</v>
      </c>
      <c r="H209" s="239" t="s">
        <v>108</v>
      </c>
      <c r="I209" s="253" t="e">
        <f t="shared" si="9"/>
        <v>#DIV/0!</v>
      </c>
      <c r="J209" s="231" t="e">
        <f>'Работы 2022'!O70/'Работы 2022'!G70</f>
        <v>#DIV/0!</v>
      </c>
      <c r="K209" s="279" t="e">
        <f>'Работы 2022'!P70/'Работы 2022'!G70</f>
        <v>#DIV/0!</v>
      </c>
      <c r="L209" s="279" t="e">
        <f>'Работы 2022'!R70/'Работы 2022'!G70</f>
        <v>#DIV/0!</v>
      </c>
      <c r="M209" s="279" t="e">
        <f>'Работы 2022'!S70/'Работы 2022'!G70</f>
        <v>#DIV/0!</v>
      </c>
      <c r="N209" s="279" t="e">
        <f>'Работы 2022'!T70/'Работы 2022'!G70</f>
        <v>#DIV/0!</v>
      </c>
      <c r="O209" s="231" t="e">
        <f>'Работы 2022'!U70/'Работы 2022'!G70</f>
        <v>#DIV/0!</v>
      </c>
      <c r="P209" s="279" t="e">
        <f>'Работы 2022'!V70/'Работы 2022'!G70</f>
        <v>#DIV/0!</v>
      </c>
      <c r="Q209" s="231" t="e">
        <f>'Работы 2022'!W70/'Работы 2022'!G70</f>
        <v>#DIV/0!</v>
      </c>
      <c r="R209" s="231" t="e">
        <f>'Работы 2022'!X70/'Работы 2022'!G70</f>
        <v>#DIV/0!</v>
      </c>
      <c r="S209" s="231" t="e">
        <f>'Работы 2022'!Y70/'Работы 2022'!G70</f>
        <v>#DIV/0!</v>
      </c>
      <c r="T209" s="231" t="e">
        <f>'Работы 2022'!Z70/'Работы 2022'!G70</f>
        <v>#DIV/0!</v>
      </c>
      <c r="U209" s="231" t="e">
        <f>'Работы 2022'!AA70/'Работы 2022'!G70</f>
        <v>#DIV/0!</v>
      </c>
      <c r="V209" s="231" t="e">
        <f>'Работы 2022'!AB70/'Работы 2022'!G70</f>
        <v>#DIV/0!</v>
      </c>
      <c r="W209" s="231" t="e">
        <f>'Работы 2022'!AC70/'Работы 2022'!G70</f>
        <v>#DIV/0!</v>
      </c>
      <c r="X209" s="231" t="e">
        <f>'Работы 2022'!AD70/'Работы 2022'!G70</f>
        <v>#DIV/0!</v>
      </c>
      <c r="Y209" s="231" t="e">
        <f>'Работы 2022'!AF70/'Работы 2022'!G70</f>
        <v>#DIV/0!</v>
      </c>
      <c r="Z209" s="279" t="e">
        <f>'Работы 2022'!AG70/'Работы 2022'!G70</f>
        <v>#DIV/0!</v>
      </c>
      <c r="AA209" s="279" t="e">
        <f>'Работы 2022'!AI70/'Работы 2022'!G70</f>
        <v>#DIV/0!</v>
      </c>
      <c r="AB209" s="279" t="e">
        <f>'Работы 2022'!AJ70/'Работы 2022'!G70</f>
        <v>#DIV/0!</v>
      </c>
      <c r="AC209" s="279" t="e">
        <f>'Работы 2022'!AK70/'Работы 2022'!G70</f>
        <v>#DIV/0!</v>
      </c>
      <c r="AD209" s="231" t="e">
        <f>'Работы 2022'!AL70/'Работы 2022'!G70</f>
        <v>#DIV/0!</v>
      </c>
    </row>
    <row r="210" spans="1:230" s="240" customFormat="1" ht="80.25" customHeight="1" x14ac:dyDescent="0.25">
      <c r="A210" s="92"/>
      <c r="B210" s="243" t="s">
        <v>468</v>
      </c>
      <c r="C210" s="238" t="s">
        <v>193</v>
      </c>
      <c r="D210" s="238" t="s">
        <v>194</v>
      </c>
      <c r="E210" s="238"/>
      <c r="F210" s="238"/>
      <c r="G210" s="239" t="s">
        <v>269</v>
      </c>
      <c r="H210" s="239" t="s">
        <v>316</v>
      </c>
      <c r="I210" s="253" t="e">
        <f t="shared" si="9"/>
        <v>#DIV/0!</v>
      </c>
      <c r="J210" s="231" t="e">
        <f>'Работы 2022'!O71/'Работы 2022'!G71</f>
        <v>#DIV/0!</v>
      </c>
      <c r="K210" s="279" t="e">
        <f>'Работы 2022'!P71/'Работы 2022'!G71</f>
        <v>#DIV/0!</v>
      </c>
      <c r="L210" s="279" t="e">
        <f>'Работы 2022'!R71/'Работы 2022'!G71</f>
        <v>#DIV/0!</v>
      </c>
      <c r="M210" s="279" t="e">
        <f>'Работы 2022'!S71/'Работы 2022'!G71</f>
        <v>#DIV/0!</v>
      </c>
      <c r="N210" s="279" t="e">
        <f>'Работы 2022'!T71/'Работы 2022'!G71</f>
        <v>#DIV/0!</v>
      </c>
      <c r="O210" s="231" t="e">
        <f>'Работы 2022'!U71/'Работы 2022'!G71</f>
        <v>#DIV/0!</v>
      </c>
      <c r="P210" s="279" t="e">
        <f>'Работы 2022'!V71/'Работы 2022'!G71</f>
        <v>#DIV/0!</v>
      </c>
      <c r="Q210" s="231" t="e">
        <f>'Работы 2022'!W71/'Работы 2022'!G71</f>
        <v>#DIV/0!</v>
      </c>
      <c r="R210" s="231" t="e">
        <f>'Работы 2022'!X71/'Работы 2022'!G71</f>
        <v>#DIV/0!</v>
      </c>
      <c r="S210" s="231" t="e">
        <f>'Работы 2022'!Y71/'Работы 2022'!G71</f>
        <v>#DIV/0!</v>
      </c>
      <c r="T210" s="231" t="e">
        <f>'Работы 2022'!Z71/'Работы 2022'!G71</f>
        <v>#DIV/0!</v>
      </c>
      <c r="U210" s="231" t="e">
        <f>'Работы 2022'!AA71/'Работы 2022'!G71</f>
        <v>#DIV/0!</v>
      </c>
      <c r="V210" s="231" t="e">
        <f>'Работы 2022'!AB71/'Работы 2022'!G71</f>
        <v>#DIV/0!</v>
      </c>
      <c r="W210" s="231" t="e">
        <f>'Работы 2022'!AC71/'Работы 2022'!G71</f>
        <v>#DIV/0!</v>
      </c>
      <c r="X210" s="231" t="e">
        <f>'Работы 2022'!AD71/'Работы 2022'!G71</f>
        <v>#DIV/0!</v>
      </c>
      <c r="Y210" s="231" t="e">
        <f>'Работы 2022'!AF71/'Работы 2022'!G71</f>
        <v>#DIV/0!</v>
      </c>
      <c r="Z210" s="279" t="e">
        <f>'Работы 2022'!AG71/'Работы 2022'!G71</f>
        <v>#DIV/0!</v>
      </c>
      <c r="AA210" s="279" t="e">
        <f>'Работы 2022'!AI71/'Работы 2022'!G71</f>
        <v>#DIV/0!</v>
      </c>
      <c r="AB210" s="279" t="e">
        <f>'Работы 2022'!AJ71/'Работы 2022'!G71</f>
        <v>#DIV/0!</v>
      </c>
      <c r="AC210" s="279" t="e">
        <f>'Работы 2022'!AK71/'Работы 2022'!G71</f>
        <v>#DIV/0!</v>
      </c>
      <c r="AD210" s="231" t="e">
        <f>'Работы 2022'!AL71/'Работы 2022'!G71</f>
        <v>#DIV/0!</v>
      </c>
    </row>
    <row r="211" spans="1:230" s="240" customFormat="1" ht="68.25" customHeight="1" x14ac:dyDescent="0.25">
      <c r="A211" s="92"/>
      <c r="B211" s="236" t="s">
        <v>436</v>
      </c>
      <c r="C211" s="238" t="s">
        <v>156</v>
      </c>
      <c r="D211" s="238" t="s">
        <v>168</v>
      </c>
      <c r="E211" s="237" t="s">
        <v>223</v>
      </c>
      <c r="F211" s="242"/>
      <c r="G211" s="244" t="s">
        <v>317</v>
      </c>
      <c r="H211" s="239" t="s">
        <v>108</v>
      </c>
      <c r="I211" s="253" t="e">
        <f t="shared" si="9"/>
        <v>#DIV/0!</v>
      </c>
      <c r="J211" s="231" t="e">
        <f>'Работы 2022'!O72/'Работы 2022'!G72</f>
        <v>#DIV/0!</v>
      </c>
      <c r="K211" s="279" t="e">
        <f>'Работы 2022'!P72/'Работы 2022'!G72</f>
        <v>#DIV/0!</v>
      </c>
      <c r="L211" s="279" t="e">
        <f>'Работы 2022'!R72/'Работы 2022'!G72</f>
        <v>#DIV/0!</v>
      </c>
      <c r="M211" s="279" t="e">
        <f>'Работы 2022'!S72/'Работы 2022'!G72</f>
        <v>#DIV/0!</v>
      </c>
      <c r="N211" s="279" t="e">
        <f>'Работы 2022'!T72/'Работы 2022'!G72</f>
        <v>#DIV/0!</v>
      </c>
      <c r="O211" s="231" t="e">
        <f>'Работы 2022'!U72/'Работы 2022'!G72</f>
        <v>#DIV/0!</v>
      </c>
      <c r="P211" s="279" t="e">
        <f>'Работы 2022'!V72/'Работы 2022'!G72</f>
        <v>#DIV/0!</v>
      </c>
      <c r="Q211" s="231" t="e">
        <f>'Работы 2022'!W72/'Работы 2022'!G72</f>
        <v>#DIV/0!</v>
      </c>
      <c r="R211" s="231" t="e">
        <f>'Работы 2022'!X72/'Работы 2022'!G72</f>
        <v>#DIV/0!</v>
      </c>
      <c r="S211" s="231" t="e">
        <f>'Работы 2022'!Y72/'Работы 2022'!G72</f>
        <v>#DIV/0!</v>
      </c>
      <c r="T211" s="231" t="e">
        <f>'Работы 2022'!Z72/'Работы 2022'!G72</f>
        <v>#DIV/0!</v>
      </c>
      <c r="U211" s="231" t="e">
        <f>'Работы 2022'!AA72/'Работы 2022'!G72</f>
        <v>#DIV/0!</v>
      </c>
      <c r="V211" s="231" t="e">
        <f>'Работы 2022'!AB72/'Работы 2022'!G72</f>
        <v>#DIV/0!</v>
      </c>
      <c r="W211" s="231" t="e">
        <f>'Работы 2022'!AC72/'Работы 2022'!G72</f>
        <v>#DIV/0!</v>
      </c>
      <c r="X211" s="231" t="e">
        <f>'Работы 2022'!AD72/'Работы 2022'!G72</f>
        <v>#DIV/0!</v>
      </c>
      <c r="Y211" s="231" t="e">
        <f>'Работы 2022'!AF72/'Работы 2022'!G72</f>
        <v>#DIV/0!</v>
      </c>
      <c r="Z211" s="279" t="e">
        <f>'Работы 2022'!AG72/'Работы 2022'!G72</f>
        <v>#DIV/0!</v>
      </c>
      <c r="AA211" s="279" t="e">
        <f>'Работы 2022'!AI72/'Работы 2022'!G72</f>
        <v>#DIV/0!</v>
      </c>
      <c r="AB211" s="279" t="e">
        <f>'Работы 2022'!AJ72/'Работы 2022'!G72</f>
        <v>#DIV/0!</v>
      </c>
      <c r="AC211" s="279" t="e">
        <f>'Работы 2022'!AK72/'Работы 2022'!G72</f>
        <v>#DIV/0!</v>
      </c>
      <c r="AD211" s="231" t="e">
        <f>'Работы 2022'!AL72/'Работы 2022'!G72</f>
        <v>#DIV/0!</v>
      </c>
    </row>
    <row r="212" spans="1:230" s="240" customFormat="1" ht="80.25" customHeight="1" x14ac:dyDescent="0.25">
      <c r="A212" s="92"/>
      <c r="B212" s="236" t="s">
        <v>465</v>
      </c>
      <c r="C212" s="238" t="s">
        <v>107</v>
      </c>
      <c r="D212" s="238" t="s">
        <v>153</v>
      </c>
      <c r="E212" s="238"/>
      <c r="F212" s="238" t="s">
        <v>220</v>
      </c>
      <c r="G212" s="239" t="s">
        <v>283</v>
      </c>
      <c r="H212" s="239" t="s">
        <v>108</v>
      </c>
      <c r="I212" s="253" t="e">
        <f t="shared" si="9"/>
        <v>#DIV/0!</v>
      </c>
      <c r="J212" s="231" t="e">
        <f>'Работы 2022'!O73/'Работы 2022'!G73</f>
        <v>#DIV/0!</v>
      </c>
      <c r="K212" s="279" t="e">
        <f>'Работы 2022'!P73/'Работы 2022'!G73</f>
        <v>#DIV/0!</v>
      </c>
      <c r="L212" s="279" t="e">
        <f>'Работы 2022'!R73/'Работы 2022'!G73</f>
        <v>#DIV/0!</v>
      </c>
      <c r="M212" s="279" t="e">
        <f>'Работы 2022'!S73/'Работы 2022'!G73</f>
        <v>#DIV/0!</v>
      </c>
      <c r="N212" s="279" t="e">
        <f>'Работы 2022'!T73/'Работы 2022'!G73</f>
        <v>#DIV/0!</v>
      </c>
      <c r="O212" s="231" t="e">
        <f>'Работы 2022'!U73/'Работы 2022'!G73</f>
        <v>#DIV/0!</v>
      </c>
      <c r="P212" s="279" t="e">
        <f>'Работы 2022'!V73/'Работы 2022'!G73</f>
        <v>#DIV/0!</v>
      </c>
      <c r="Q212" s="231" t="e">
        <f>'Работы 2022'!W73/'Работы 2022'!G73</f>
        <v>#DIV/0!</v>
      </c>
      <c r="R212" s="231" t="e">
        <f>'Работы 2022'!X73/'Работы 2022'!G73</f>
        <v>#DIV/0!</v>
      </c>
      <c r="S212" s="231" t="e">
        <f>'Работы 2022'!Y73/'Работы 2022'!G73</f>
        <v>#DIV/0!</v>
      </c>
      <c r="T212" s="231" t="e">
        <f>'Работы 2022'!Z73/'Работы 2022'!G73</f>
        <v>#DIV/0!</v>
      </c>
      <c r="U212" s="231" t="e">
        <f>'Работы 2022'!AA73/'Работы 2022'!G73</f>
        <v>#DIV/0!</v>
      </c>
      <c r="V212" s="231" t="e">
        <f>'Работы 2022'!AB73/'Работы 2022'!G73</f>
        <v>#DIV/0!</v>
      </c>
      <c r="W212" s="231" t="e">
        <f>'Работы 2022'!AC73/'Работы 2022'!G73</f>
        <v>#DIV/0!</v>
      </c>
      <c r="X212" s="231" t="e">
        <f>'Работы 2022'!AD73/'Работы 2022'!G73</f>
        <v>#DIV/0!</v>
      </c>
      <c r="Y212" s="231" t="e">
        <f>'Работы 2022'!AF73/'Работы 2022'!G73</f>
        <v>#DIV/0!</v>
      </c>
      <c r="Z212" s="279" t="e">
        <f>'Работы 2022'!AG73/'Работы 2022'!G73</f>
        <v>#DIV/0!</v>
      </c>
      <c r="AA212" s="279" t="e">
        <f>'Работы 2022'!AI73/'Работы 2022'!G73</f>
        <v>#DIV/0!</v>
      </c>
      <c r="AB212" s="279" t="e">
        <f>'Работы 2022'!AJ73/'Работы 2022'!G73</f>
        <v>#DIV/0!</v>
      </c>
      <c r="AC212" s="279" t="e">
        <f>'Работы 2022'!AK73/'Работы 2022'!G73</f>
        <v>#DIV/0!</v>
      </c>
      <c r="AD212" s="231" t="e">
        <f>'Работы 2022'!AL73/'Работы 2022'!G73</f>
        <v>#DIV/0!</v>
      </c>
    </row>
    <row r="213" spans="1:230" s="240" customFormat="1" ht="80.25" customHeight="1" x14ac:dyDescent="0.25">
      <c r="A213" s="92"/>
      <c r="B213" s="236" t="s">
        <v>465</v>
      </c>
      <c r="C213" s="238" t="s">
        <v>107</v>
      </c>
      <c r="D213" s="238" t="s">
        <v>153</v>
      </c>
      <c r="E213" s="238"/>
      <c r="F213" s="238" t="s">
        <v>220</v>
      </c>
      <c r="G213" s="239" t="s">
        <v>267</v>
      </c>
      <c r="H213" s="239" t="s">
        <v>108</v>
      </c>
      <c r="I213" s="253" t="e">
        <f t="shared" si="9"/>
        <v>#DIV/0!</v>
      </c>
      <c r="J213" s="231" t="e">
        <f>'Работы 2022'!O74/'Работы 2022'!G74</f>
        <v>#DIV/0!</v>
      </c>
      <c r="K213" s="279" t="e">
        <f>'Работы 2022'!P74/'Работы 2022'!G74</f>
        <v>#DIV/0!</v>
      </c>
      <c r="L213" s="279" t="e">
        <f>'Работы 2022'!R74/'Работы 2022'!G74</f>
        <v>#DIV/0!</v>
      </c>
      <c r="M213" s="279" t="e">
        <f>'Работы 2022'!S74/'Работы 2022'!G74</f>
        <v>#DIV/0!</v>
      </c>
      <c r="N213" s="279" t="e">
        <f>'Работы 2022'!T74/'Работы 2022'!G74</f>
        <v>#DIV/0!</v>
      </c>
      <c r="O213" s="231" t="e">
        <f>'Работы 2022'!U74/'Работы 2022'!G74</f>
        <v>#DIV/0!</v>
      </c>
      <c r="P213" s="279" t="e">
        <f>'Работы 2022'!V74/'Работы 2022'!G74</f>
        <v>#DIV/0!</v>
      </c>
      <c r="Q213" s="231" t="e">
        <f>'Работы 2022'!W74/'Работы 2022'!G74</f>
        <v>#DIV/0!</v>
      </c>
      <c r="R213" s="231" t="e">
        <f>'Работы 2022'!X74/'Работы 2022'!G74</f>
        <v>#DIV/0!</v>
      </c>
      <c r="S213" s="231" t="e">
        <f>'Работы 2022'!Y74/'Работы 2022'!G74</f>
        <v>#DIV/0!</v>
      </c>
      <c r="T213" s="231" t="e">
        <f>'Работы 2022'!Z74/'Работы 2022'!G74</f>
        <v>#DIV/0!</v>
      </c>
      <c r="U213" s="231" t="e">
        <f>'Работы 2022'!AA74/'Работы 2022'!G74</f>
        <v>#DIV/0!</v>
      </c>
      <c r="V213" s="231" t="e">
        <f>'Работы 2022'!AB74/'Работы 2022'!G74</f>
        <v>#DIV/0!</v>
      </c>
      <c r="W213" s="231" t="e">
        <f>'Работы 2022'!AC74/'Работы 2022'!G74</f>
        <v>#DIV/0!</v>
      </c>
      <c r="X213" s="231" t="e">
        <f>'Работы 2022'!AD74/'Работы 2022'!G74</f>
        <v>#DIV/0!</v>
      </c>
      <c r="Y213" s="231" t="e">
        <f>'Работы 2022'!AF74/'Работы 2022'!G74</f>
        <v>#DIV/0!</v>
      </c>
      <c r="Z213" s="279" t="e">
        <f>'Работы 2022'!AG74/'Работы 2022'!G74</f>
        <v>#DIV/0!</v>
      </c>
      <c r="AA213" s="279" t="e">
        <f>'Работы 2022'!AI74/'Работы 2022'!G74</f>
        <v>#DIV/0!</v>
      </c>
      <c r="AB213" s="279" t="e">
        <f>'Работы 2022'!AJ74/'Работы 2022'!G74</f>
        <v>#DIV/0!</v>
      </c>
      <c r="AC213" s="279" t="e">
        <f>'Работы 2022'!AK74/'Работы 2022'!G74</f>
        <v>#DIV/0!</v>
      </c>
      <c r="AD213" s="231" t="e">
        <f>'Работы 2022'!AL74/'Работы 2022'!G74</f>
        <v>#DIV/0!</v>
      </c>
    </row>
    <row r="214" spans="1:230" s="240" customFormat="1" ht="80.25" customHeight="1" x14ac:dyDescent="0.25">
      <c r="A214" s="92"/>
      <c r="B214" s="236" t="s">
        <v>465</v>
      </c>
      <c r="C214" s="238" t="s">
        <v>107</v>
      </c>
      <c r="D214" s="238" t="s">
        <v>153</v>
      </c>
      <c r="E214" s="238"/>
      <c r="F214" s="237" t="s">
        <v>220</v>
      </c>
      <c r="G214" s="239" t="s">
        <v>815</v>
      </c>
      <c r="H214" s="239" t="s">
        <v>816</v>
      </c>
      <c r="I214" s="253" t="e">
        <f>J214+O214+Q214+R214+S214+T214+U214+V214+W214+X214+Y214+AD214</f>
        <v>#DIV/0!</v>
      </c>
      <c r="J214" s="231" t="e">
        <f>'Работы 2022'!O75/'Работы 2022'!G75</f>
        <v>#DIV/0!</v>
      </c>
      <c r="K214" s="279" t="e">
        <f>'Работы 2022'!P75/'Работы 2022'!G75</f>
        <v>#DIV/0!</v>
      </c>
      <c r="L214" s="279" t="e">
        <f>'Работы 2022'!R75/'Работы 2022'!G75</f>
        <v>#DIV/0!</v>
      </c>
      <c r="M214" s="279" t="e">
        <f>'Работы 2022'!S75/'Работы 2022'!G75</f>
        <v>#DIV/0!</v>
      </c>
      <c r="N214" s="279" t="e">
        <f>'Работы 2022'!T75/'Работы 2022'!G75</f>
        <v>#DIV/0!</v>
      </c>
      <c r="O214" s="231" t="e">
        <f>'Работы 2022'!U75/'Работы 2022'!G75</f>
        <v>#DIV/0!</v>
      </c>
      <c r="P214" s="279" t="e">
        <f>'Работы 2022'!V75/'Работы 2022'!G75</f>
        <v>#DIV/0!</v>
      </c>
      <c r="Q214" s="231" t="e">
        <f>'Работы 2022'!W75/'Работы 2022'!G75</f>
        <v>#DIV/0!</v>
      </c>
      <c r="R214" s="231" t="e">
        <f>'Работы 2022'!X75/'Работы 2022'!G75</f>
        <v>#DIV/0!</v>
      </c>
      <c r="S214" s="231" t="e">
        <f>'Работы 2022'!Y75/'Работы 2022'!G75</f>
        <v>#DIV/0!</v>
      </c>
      <c r="T214" s="231" t="e">
        <f>'Работы 2022'!Z75/'Работы 2022'!G75</f>
        <v>#DIV/0!</v>
      </c>
      <c r="U214" s="231" t="e">
        <f>'Работы 2022'!AA75/'Работы 2022'!G75</f>
        <v>#DIV/0!</v>
      </c>
      <c r="V214" s="231" t="e">
        <f>'Работы 2022'!AB75/'Работы 2022'!G75</f>
        <v>#DIV/0!</v>
      </c>
      <c r="W214" s="231" t="e">
        <f>'Работы 2022'!AC75/'Работы 2022'!G75</f>
        <v>#DIV/0!</v>
      </c>
      <c r="X214" s="231" t="e">
        <f>'Работы 2022'!AD75/'Работы 2022'!G75</f>
        <v>#DIV/0!</v>
      </c>
      <c r="Y214" s="231" t="e">
        <f>'Работы 2022'!AF75/'Работы 2022'!G75</f>
        <v>#DIV/0!</v>
      </c>
      <c r="Z214" s="279" t="e">
        <f>'Работы 2022'!AG75/'Работы 2022'!G75</f>
        <v>#DIV/0!</v>
      </c>
      <c r="AA214" s="279" t="e">
        <f>'Работы 2022'!AI75/'Работы 2022'!G75</f>
        <v>#DIV/0!</v>
      </c>
      <c r="AB214" s="279" t="e">
        <f>'Работы 2022'!AJ75/'Работы 2022'!G75</f>
        <v>#DIV/0!</v>
      </c>
      <c r="AC214" s="279" t="e">
        <f>'Работы 2022'!AK75/'Работы 2022'!G75</f>
        <v>#DIV/0!</v>
      </c>
      <c r="AD214" s="231" t="e">
        <f>'Работы 2022'!AL75/'Работы 2022'!G75</f>
        <v>#DIV/0!</v>
      </c>
    </row>
    <row r="215" spans="1:230" s="240" customFormat="1" ht="114.75" customHeight="1" x14ac:dyDescent="0.25">
      <c r="A215" s="92"/>
      <c r="B215" s="248" t="s">
        <v>469</v>
      </c>
      <c r="C215" s="238" t="s">
        <v>195</v>
      </c>
      <c r="D215" s="238" t="s">
        <v>196</v>
      </c>
      <c r="E215" s="238"/>
      <c r="F215" s="238"/>
      <c r="G215" s="239" t="s">
        <v>270</v>
      </c>
      <c r="H215" s="239" t="s">
        <v>108</v>
      </c>
      <c r="I215" s="253" t="e">
        <f t="shared" si="9"/>
        <v>#DIV/0!</v>
      </c>
      <c r="J215" s="231" t="e">
        <f>'Работы 2022'!O76/'Работы 2022'!G76</f>
        <v>#DIV/0!</v>
      </c>
      <c r="K215" s="279" t="e">
        <f>'Работы 2022'!P76/'Работы 2022'!G76</f>
        <v>#DIV/0!</v>
      </c>
      <c r="L215" s="279" t="e">
        <f>'Работы 2022'!R76/'Работы 2022'!G76</f>
        <v>#DIV/0!</v>
      </c>
      <c r="M215" s="279" t="e">
        <f>'Работы 2022'!S76/'Работы 2022'!G76</f>
        <v>#DIV/0!</v>
      </c>
      <c r="N215" s="279" t="e">
        <f>'Работы 2022'!T76/'Работы 2022'!G76</f>
        <v>#DIV/0!</v>
      </c>
      <c r="O215" s="231" t="e">
        <f>'Работы 2022'!U76/'Работы 2022'!G76</f>
        <v>#DIV/0!</v>
      </c>
      <c r="P215" s="279" t="e">
        <f>'Работы 2022'!V76/'Работы 2022'!G76</f>
        <v>#DIV/0!</v>
      </c>
      <c r="Q215" s="231" t="e">
        <f>'Работы 2022'!W76/'Работы 2022'!G76</f>
        <v>#DIV/0!</v>
      </c>
      <c r="R215" s="231" t="e">
        <f>'Работы 2022'!X76/'Работы 2022'!G76</f>
        <v>#DIV/0!</v>
      </c>
      <c r="S215" s="231" t="e">
        <f>'Работы 2022'!Y76/'Работы 2022'!G76</f>
        <v>#DIV/0!</v>
      </c>
      <c r="T215" s="231" t="e">
        <f>'Работы 2022'!Z76/'Работы 2022'!G76</f>
        <v>#DIV/0!</v>
      </c>
      <c r="U215" s="231" t="e">
        <f>'Работы 2022'!AA76/'Работы 2022'!G76</f>
        <v>#DIV/0!</v>
      </c>
      <c r="V215" s="231" t="e">
        <f>'Работы 2022'!AB76/'Работы 2022'!G76</f>
        <v>#DIV/0!</v>
      </c>
      <c r="W215" s="231" t="e">
        <f>'Работы 2022'!AC76/'Работы 2022'!G76</f>
        <v>#DIV/0!</v>
      </c>
      <c r="X215" s="231" t="e">
        <f>'Работы 2022'!AD76/'Работы 2022'!G76</f>
        <v>#DIV/0!</v>
      </c>
      <c r="Y215" s="231" t="e">
        <f>'Работы 2022'!AF76/'Работы 2022'!G76</f>
        <v>#DIV/0!</v>
      </c>
      <c r="Z215" s="279" t="e">
        <f>'Работы 2022'!AG76/'Работы 2022'!G76</f>
        <v>#DIV/0!</v>
      </c>
      <c r="AA215" s="279" t="e">
        <f>'Работы 2022'!AI76/'Работы 2022'!G76</f>
        <v>#DIV/0!</v>
      </c>
      <c r="AB215" s="279" t="e">
        <f>'Работы 2022'!AJ76/'Работы 2022'!G76</f>
        <v>#DIV/0!</v>
      </c>
      <c r="AC215" s="279" t="e">
        <f>'Работы 2022'!AK76/'Работы 2022'!G76</f>
        <v>#DIV/0!</v>
      </c>
      <c r="AD215" s="231" t="e">
        <f>'Работы 2022'!AL76/'Работы 2022'!G76</f>
        <v>#DIV/0!</v>
      </c>
    </row>
    <row r="216" spans="1:230" s="240" customFormat="1" ht="65.25" customHeight="1" x14ac:dyDescent="0.25">
      <c r="A216" s="92"/>
      <c r="B216" s="236" t="s">
        <v>466</v>
      </c>
      <c r="C216" s="238" t="s">
        <v>107</v>
      </c>
      <c r="D216" s="238" t="s">
        <v>154</v>
      </c>
      <c r="E216" s="238"/>
      <c r="F216" s="238" t="s">
        <v>220</v>
      </c>
      <c r="G216" s="239" t="s">
        <v>284</v>
      </c>
      <c r="H216" s="239" t="s">
        <v>108</v>
      </c>
      <c r="I216" s="253" t="e">
        <f t="shared" si="9"/>
        <v>#DIV/0!</v>
      </c>
      <c r="J216" s="231" t="e">
        <f>'Работы 2022'!O77/'Работы 2022'!G77</f>
        <v>#DIV/0!</v>
      </c>
      <c r="K216" s="279" t="e">
        <f>'Работы 2022'!P77/'Работы 2022'!G77</f>
        <v>#DIV/0!</v>
      </c>
      <c r="L216" s="279" t="e">
        <f>'Работы 2022'!R77/'Работы 2022'!G77</f>
        <v>#DIV/0!</v>
      </c>
      <c r="M216" s="279" t="e">
        <f>'Работы 2022'!S77/'Работы 2022'!G77</f>
        <v>#DIV/0!</v>
      </c>
      <c r="N216" s="279" t="e">
        <f>'Работы 2022'!T77/'Работы 2022'!G77</f>
        <v>#DIV/0!</v>
      </c>
      <c r="O216" s="231" t="e">
        <f>'Работы 2022'!U77/'Работы 2022'!G77</f>
        <v>#DIV/0!</v>
      </c>
      <c r="P216" s="279" t="e">
        <f>'Работы 2022'!V77/'Работы 2022'!G77</f>
        <v>#DIV/0!</v>
      </c>
      <c r="Q216" s="231" t="e">
        <f>'Работы 2022'!W77/'Работы 2022'!G77</f>
        <v>#DIV/0!</v>
      </c>
      <c r="R216" s="231" t="e">
        <f>'Работы 2022'!X77/'Работы 2022'!G77</f>
        <v>#DIV/0!</v>
      </c>
      <c r="S216" s="231" t="e">
        <f>'Работы 2022'!Y77/'Работы 2022'!G77</f>
        <v>#DIV/0!</v>
      </c>
      <c r="T216" s="231" t="e">
        <f>'Работы 2022'!Z77/'Работы 2022'!G77</f>
        <v>#DIV/0!</v>
      </c>
      <c r="U216" s="231" t="e">
        <f>'Работы 2022'!AA77/'Работы 2022'!G77</f>
        <v>#DIV/0!</v>
      </c>
      <c r="V216" s="231" t="e">
        <f>'Работы 2022'!AB77/'Работы 2022'!G77</f>
        <v>#DIV/0!</v>
      </c>
      <c r="W216" s="231" t="e">
        <f>'Работы 2022'!AC77/'Работы 2022'!G77</f>
        <v>#DIV/0!</v>
      </c>
      <c r="X216" s="231" t="e">
        <f>'Работы 2022'!AD77/'Работы 2022'!G77</f>
        <v>#DIV/0!</v>
      </c>
      <c r="Y216" s="231" t="e">
        <f>'Работы 2022'!AF77/'Работы 2022'!G77</f>
        <v>#DIV/0!</v>
      </c>
      <c r="Z216" s="279" t="e">
        <f>'Работы 2022'!AG77/'Работы 2022'!G77</f>
        <v>#DIV/0!</v>
      </c>
      <c r="AA216" s="279" t="e">
        <f>'Работы 2022'!AI77/'Работы 2022'!G77</f>
        <v>#DIV/0!</v>
      </c>
      <c r="AB216" s="279" t="e">
        <f>'Работы 2022'!AJ77/'Работы 2022'!G77</f>
        <v>#DIV/0!</v>
      </c>
      <c r="AC216" s="279" t="e">
        <f>'Работы 2022'!AK77/'Работы 2022'!G77</f>
        <v>#DIV/0!</v>
      </c>
      <c r="AD216" s="231" t="e">
        <f>'Работы 2022'!AL77/'Работы 2022'!G77</f>
        <v>#DIV/0!</v>
      </c>
    </row>
    <row r="217" spans="1:230" s="240" customFormat="1" ht="65.25" customHeight="1" x14ac:dyDescent="0.25">
      <c r="A217" s="92"/>
      <c r="B217" s="236" t="s">
        <v>466</v>
      </c>
      <c r="C217" s="238" t="s">
        <v>107</v>
      </c>
      <c r="D217" s="238" t="s">
        <v>154</v>
      </c>
      <c r="E217" s="238"/>
      <c r="F217" s="237" t="s">
        <v>220</v>
      </c>
      <c r="G217" s="239" t="s">
        <v>815</v>
      </c>
      <c r="H217" s="239" t="s">
        <v>816</v>
      </c>
      <c r="I217" s="253" t="e">
        <f>J217+O217+Q217+R217+S217+T217+U217+V217+W217+X217+Y217+AD217</f>
        <v>#DIV/0!</v>
      </c>
      <c r="J217" s="231" t="e">
        <f>'Работы 2022'!O78/'Работы 2022'!G78</f>
        <v>#DIV/0!</v>
      </c>
      <c r="K217" s="279" t="e">
        <f>'Работы 2022'!P78/'Работы 2022'!G78</f>
        <v>#DIV/0!</v>
      </c>
      <c r="L217" s="279" t="e">
        <f>'Работы 2022'!R78/'Работы 2022'!G78</f>
        <v>#DIV/0!</v>
      </c>
      <c r="M217" s="279" t="e">
        <f>'Работы 2022'!S78/'Работы 2022'!G78</f>
        <v>#DIV/0!</v>
      </c>
      <c r="N217" s="279" t="e">
        <f>'Работы 2022'!T78/'Работы 2022'!G78</f>
        <v>#DIV/0!</v>
      </c>
      <c r="O217" s="231" t="e">
        <f>'Работы 2022'!U78/'Работы 2022'!G78</f>
        <v>#DIV/0!</v>
      </c>
      <c r="P217" s="279" t="e">
        <f>'Работы 2022'!V78/'Работы 2022'!G78</f>
        <v>#DIV/0!</v>
      </c>
      <c r="Q217" s="231" t="e">
        <f>'Работы 2022'!W78/'Работы 2022'!G78</f>
        <v>#DIV/0!</v>
      </c>
      <c r="R217" s="231" t="e">
        <f>'Работы 2022'!X78/'Работы 2022'!G78</f>
        <v>#DIV/0!</v>
      </c>
      <c r="S217" s="231" t="e">
        <f>'Работы 2022'!Y78/'Работы 2022'!G78</f>
        <v>#DIV/0!</v>
      </c>
      <c r="T217" s="231" t="e">
        <f>'Работы 2022'!Z78/'Работы 2022'!G78</f>
        <v>#DIV/0!</v>
      </c>
      <c r="U217" s="231" t="e">
        <f>'Работы 2022'!AA78/'Работы 2022'!G78</f>
        <v>#DIV/0!</v>
      </c>
      <c r="V217" s="231" t="e">
        <f>'Работы 2022'!AB78/'Работы 2022'!G78</f>
        <v>#DIV/0!</v>
      </c>
      <c r="W217" s="231" t="e">
        <f>'Работы 2022'!AC78/'Работы 2022'!G78</f>
        <v>#DIV/0!</v>
      </c>
      <c r="X217" s="231" t="e">
        <f>'Работы 2022'!AD78/'Работы 2022'!G78</f>
        <v>#DIV/0!</v>
      </c>
      <c r="Y217" s="231" t="e">
        <f>'Работы 2022'!AF78/'Работы 2022'!G78</f>
        <v>#DIV/0!</v>
      </c>
      <c r="Z217" s="279" t="e">
        <f>'Работы 2022'!AG78/'Работы 2022'!G78</f>
        <v>#DIV/0!</v>
      </c>
      <c r="AA217" s="279" t="e">
        <f>'Работы 2022'!AI78/'Работы 2022'!G78</f>
        <v>#DIV/0!</v>
      </c>
      <c r="AB217" s="279" t="e">
        <f>'Работы 2022'!AJ78/'Работы 2022'!G78</f>
        <v>#DIV/0!</v>
      </c>
      <c r="AC217" s="279" t="e">
        <f>'Работы 2022'!AK78/'Работы 2022'!G78</f>
        <v>#DIV/0!</v>
      </c>
      <c r="AD217" s="231" t="e">
        <f>'Работы 2022'!AL78/'Работы 2022'!G78</f>
        <v>#DIV/0!</v>
      </c>
    </row>
    <row r="218" spans="1:230" s="240" customFormat="1" ht="63" x14ac:dyDescent="0.25">
      <c r="A218" s="92"/>
      <c r="B218" s="236" t="s">
        <v>467</v>
      </c>
      <c r="C218" s="238" t="s">
        <v>107</v>
      </c>
      <c r="D218" s="238" t="s">
        <v>167</v>
      </c>
      <c r="E218" s="238"/>
      <c r="F218" s="238" t="s">
        <v>220</v>
      </c>
      <c r="G218" s="239" t="s">
        <v>269</v>
      </c>
      <c r="H218" s="239" t="s">
        <v>116</v>
      </c>
      <c r="I218" s="253" t="e">
        <f t="shared" si="9"/>
        <v>#DIV/0!</v>
      </c>
      <c r="J218" s="231" t="e">
        <f>'Работы 2022'!O79/'Работы 2022'!G79</f>
        <v>#DIV/0!</v>
      </c>
      <c r="K218" s="279" t="e">
        <f>'Работы 2022'!P79/'Работы 2022'!G79</f>
        <v>#DIV/0!</v>
      </c>
      <c r="L218" s="279" t="e">
        <f>'Работы 2022'!R79/'Работы 2022'!G79</f>
        <v>#DIV/0!</v>
      </c>
      <c r="M218" s="279" t="e">
        <f>'Работы 2022'!S79/'Работы 2022'!G79</f>
        <v>#DIV/0!</v>
      </c>
      <c r="N218" s="279" t="e">
        <f>'Работы 2022'!T79/'Работы 2022'!G79</f>
        <v>#DIV/0!</v>
      </c>
      <c r="O218" s="231" t="e">
        <f>'Работы 2022'!U79/'Работы 2022'!G79</f>
        <v>#DIV/0!</v>
      </c>
      <c r="P218" s="279" t="e">
        <f>'Работы 2022'!V79/'Работы 2022'!G79</f>
        <v>#DIV/0!</v>
      </c>
      <c r="Q218" s="231" t="e">
        <f>'Работы 2022'!W79/'Работы 2022'!G79</f>
        <v>#DIV/0!</v>
      </c>
      <c r="R218" s="231" t="e">
        <f>'Работы 2022'!X79/'Работы 2022'!G79</f>
        <v>#DIV/0!</v>
      </c>
      <c r="S218" s="231" t="e">
        <f>'Работы 2022'!Y79/'Работы 2022'!G79</f>
        <v>#DIV/0!</v>
      </c>
      <c r="T218" s="231" t="e">
        <f>'Работы 2022'!Z79/'Работы 2022'!G79</f>
        <v>#DIV/0!</v>
      </c>
      <c r="U218" s="231" t="e">
        <f>'Работы 2022'!AA79/'Работы 2022'!G79</f>
        <v>#DIV/0!</v>
      </c>
      <c r="V218" s="231" t="e">
        <f>'Работы 2022'!AB79/'Работы 2022'!G79</f>
        <v>#DIV/0!</v>
      </c>
      <c r="W218" s="231" t="e">
        <f>'Работы 2022'!AC79/'Работы 2022'!G79</f>
        <v>#DIV/0!</v>
      </c>
      <c r="X218" s="231" t="e">
        <f>'Работы 2022'!AD79/'Работы 2022'!G79</f>
        <v>#DIV/0!</v>
      </c>
      <c r="Y218" s="231" t="e">
        <f>'Работы 2022'!AF79/'Работы 2022'!G79</f>
        <v>#DIV/0!</v>
      </c>
      <c r="Z218" s="279" t="e">
        <f>'Работы 2022'!AG79/'Работы 2022'!G79</f>
        <v>#DIV/0!</v>
      </c>
      <c r="AA218" s="279" t="e">
        <f>'Работы 2022'!AI79/'Работы 2022'!G79</f>
        <v>#DIV/0!</v>
      </c>
      <c r="AB218" s="279" t="e">
        <f>'Работы 2022'!AJ79/'Работы 2022'!G79</f>
        <v>#DIV/0!</v>
      </c>
      <c r="AC218" s="279" t="e">
        <f>'Работы 2022'!AK79/'Работы 2022'!G79</f>
        <v>#DIV/0!</v>
      </c>
      <c r="AD218" s="231" t="e">
        <f>'Работы 2022'!AL79/'Работы 2022'!G79</f>
        <v>#DIV/0!</v>
      </c>
    </row>
    <row r="219" spans="1:230" s="240" customFormat="1" ht="47.25" x14ac:dyDescent="0.25">
      <c r="A219" s="92"/>
      <c r="B219" s="236" t="s">
        <v>470</v>
      </c>
      <c r="C219" s="237" t="s">
        <v>158</v>
      </c>
      <c r="D219" s="238"/>
      <c r="E219" s="238"/>
      <c r="F219" s="238"/>
      <c r="G219" s="239" t="s">
        <v>268</v>
      </c>
      <c r="H219" s="239" t="s">
        <v>108</v>
      </c>
      <c r="I219" s="253" t="e">
        <f t="shared" ref="I219" si="10">J219+O219+Q219+R219+S219+T219+U219+V219+W219+X219+Y219+AD219</f>
        <v>#DIV/0!</v>
      </c>
      <c r="J219" s="231" t="e">
        <f>'Работы 2022'!O80/'Работы 2022'!G80</f>
        <v>#DIV/0!</v>
      </c>
      <c r="K219" s="279" t="e">
        <f>'Работы 2022'!P80/'Работы 2022'!G80</f>
        <v>#DIV/0!</v>
      </c>
      <c r="L219" s="279" t="e">
        <f>'Работы 2022'!R80/'Работы 2022'!G80</f>
        <v>#DIV/0!</v>
      </c>
      <c r="M219" s="279" t="e">
        <f>'Работы 2022'!S80/'Работы 2022'!G80</f>
        <v>#DIV/0!</v>
      </c>
      <c r="N219" s="279" t="e">
        <f>'Работы 2022'!T80/'Работы 2022'!G80</f>
        <v>#DIV/0!</v>
      </c>
      <c r="O219" s="231" t="e">
        <f>'Работы 2022'!U80/'Работы 2022'!G80</f>
        <v>#DIV/0!</v>
      </c>
      <c r="P219" s="279" t="e">
        <f>'Работы 2022'!V80/'Работы 2022'!G80</f>
        <v>#DIV/0!</v>
      </c>
      <c r="Q219" s="231" t="e">
        <f>'Работы 2022'!W80/'Работы 2022'!G80</f>
        <v>#DIV/0!</v>
      </c>
      <c r="R219" s="231" t="e">
        <f>'Работы 2022'!X80/'Работы 2022'!G80</f>
        <v>#DIV/0!</v>
      </c>
      <c r="S219" s="231" t="e">
        <f>'Работы 2022'!Y80/'Работы 2022'!G80</f>
        <v>#DIV/0!</v>
      </c>
      <c r="T219" s="231" t="e">
        <f>'Работы 2022'!Z80/'Работы 2022'!G80</f>
        <v>#DIV/0!</v>
      </c>
      <c r="U219" s="231" t="e">
        <f>'Работы 2022'!AA80/'Работы 2022'!G80</f>
        <v>#DIV/0!</v>
      </c>
      <c r="V219" s="231" t="e">
        <f>'Работы 2022'!AB80/'Работы 2022'!G80</f>
        <v>#DIV/0!</v>
      </c>
      <c r="W219" s="231" t="e">
        <f>'Работы 2022'!AC80/'Работы 2022'!G80</f>
        <v>#DIV/0!</v>
      </c>
      <c r="X219" s="231" t="e">
        <f>'Работы 2022'!AD80/'Работы 2022'!G80</f>
        <v>#DIV/0!</v>
      </c>
      <c r="Y219" s="231" t="e">
        <f>'Работы 2022'!AF80/'Работы 2022'!G80</f>
        <v>#DIV/0!</v>
      </c>
      <c r="Z219" s="279" t="e">
        <f>'Работы 2022'!AG80/'Работы 2022'!G80</f>
        <v>#DIV/0!</v>
      </c>
      <c r="AA219" s="279" t="e">
        <f>'Работы 2022'!AI80/'Работы 2022'!G80</f>
        <v>#DIV/0!</v>
      </c>
      <c r="AB219" s="279" t="e">
        <f>'Работы 2022'!AJ80/'Работы 2022'!G80</f>
        <v>#DIV/0!</v>
      </c>
      <c r="AC219" s="279" t="e">
        <f>'Работы 2022'!AK80/'Работы 2022'!G80</f>
        <v>#DIV/0!</v>
      </c>
      <c r="AD219" s="231" t="e">
        <f>'Работы 2022'!AL80/'Работы 2022'!G80</f>
        <v>#DIV/0!</v>
      </c>
    </row>
    <row r="220" spans="1:230" s="240" customFormat="1" ht="52.5" customHeight="1" x14ac:dyDescent="0.25">
      <c r="A220" s="92"/>
      <c r="B220" s="236" t="s">
        <v>825</v>
      </c>
      <c r="C220" s="237" t="s">
        <v>863</v>
      </c>
      <c r="D220" s="238"/>
      <c r="E220" s="238"/>
      <c r="F220" s="238"/>
      <c r="G220" s="239" t="s">
        <v>300</v>
      </c>
      <c r="H220" s="239" t="s">
        <v>108</v>
      </c>
      <c r="I220" s="253" t="e">
        <f t="shared" si="9"/>
        <v>#DIV/0!</v>
      </c>
      <c r="J220" s="231" t="e">
        <f>'Работы 2022'!O81/'Работы 2022'!G81</f>
        <v>#DIV/0!</v>
      </c>
      <c r="K220" s="279" t="e">
        <f>'Работы 2022'!P81/'Работы 2022'!G81</f>
        <v>#DIV/0!</v>
      </c>
      <c r="L220" s="279" t="e">
        <f>'Работы 2022'!R81/'Работы 2022'!G81</f>
        <v>#DIV/0!</v>
      </c>
      <c r="M220" s="279" t="e">
        <f>'Работы 2022'!S81/'Работы 2022'!G81</f>
        <v>#DIV/0!</v>
      </c>
      <c r="N220" s="279" t="e">
        <f>'Работы 2022'!T81/'Работы 2022'!G81</f>
        <v>#DIV/0!</v>
      </c>
      <c r="O220" s="231" t="e">
        <f>'Работы 2022'!U81/'Работы 2022'!G81</f>
        <v>#DIV/0!</v>
      </c>
      <c r="P220" s="279" t="e">
        <f>'Работы 2022'!V81/'Работы 2022'!G81</f>
        <v>#DIV/0!</v>
      </c>
      <c r="Q220" s="231" t="e">
        <f>'Работы 2022'!W81/'Работы 2022'!G81</f>
        <v>#DIV/0!</v>
      </c>
      <c r="R220" s="231" t="e">
        <f>'Работы 2022'!X81/'Работы 2022'!G81</f>
        <v>#DIV/0!</v>
      </c>
      <c r="S220" s="231" t="e">
        <f>'Работы 2022'!Y81/'Работы 2022'!G81</f>
        <v>#DIV/0!</v>
      </c>
      <c r="T220" s="231" t="e">
        <f>'Работы 2022'!Z81/'Работы 2022'!G81</f>
        <v>#DIV/0!</v>
      </c>
      <c r="U220" s="231" t="e">
        <f>'Работы 2022'!AA81/'Работы 2022'!G81</f>
        <v>#DIV/0!</v>
      </c>
      <c r="V220" s="231" t="e">
        <f>'Работы 2022'!AB81/'Работы 2022'!G81</f>
        <v>#DIV/0!</v>
      </c>
      <c r="W220" s="231" t="e">
        <f>'Работы 2022'!AC81/'Работы 2022'!G81</f>
        <v>#DIV/0!</v>
      </c>
      <c r="X220" s="231" t="e">
        <f>'Работы 2022'!AD81/'Работы 2022'!G81</f>
        <v>#DIV/0!</v>
      </c>
      <c r="Y220" s="231" t="e">
        <f>'Работы 2022'!AF81/'Работы 2022'!G81</f>
        <v>#DIV/0!</v>
      </c>
      <c r="Z220" s="279" t="e">
        <f>'Работы 2022'!AG81/'Работы 2022'!G81</f>
        <v>#DIV/0!</v>
      </c>
      <c r="AA220" s="279" t="e">
        <f>'Работы 2022'!AI81/'Работы 2022'!G81</f>
        <v>#DIV/0!</v>
      </c>
      <c r="AB220" s="279" t="e">
        <f>'Работы 2022'!AJ81/'Работы 2022'!G81</f>
        <v>#DIV/0!</v>
      </c>
      <c r="AC220" s="279" t="e">
        <f>'Работы 2022'!AK81/'Работы 2022'!G81</f>
        <v>#DIV/0!</v>
      </c>
      <c r="AD220" s="231" t="e">
        <f>'Работы 2022'!AL81/'Работы 2022'!G81</f>
        <v>#DIV/0!</v>
      </c>
    </row>
    <row r="221" spans="1:230" s="250" customFormat="1" ht="18.75" x14ac:dyDescent="0.25">
      <c r="A221" s="91" t="s">
        <v>258</v>
      </c>
      <c r="B221" s="249"/>
      <c r="C221" s="249"/>
      <c r="D221" s="249"/>
      <c r="E221" s="249"/>
      <c r="F221" s="249"/>
      <c r="G221" s="249"/>
      <c r="H221" s="249"/>
      <c r="I221" s="253" t="e">
        <f t="shared" ref="I221:AD221" si="11">SUM(I154:I220)</f>
        <v>#DIV/0!</v>
      </c>
      <c r="J221" s="253" t="e">
        <f t="shared" si="11"/>
        <v>#DIV/0!</v>
      </c>
      <c r="K221" s="280" t="e">
        <f t="shared" si="11"/>
        <v>#DIV/0!</v>
      </c>
      <c r="L221" s="280" t="e">
        <f t="shared" si="11"/>
        <v>#DIV/0!</v>
      </c>
      <c r="M221" s="280" t="e">
        <f t="shared" si="11"/>
        <v>#DIV/0!</v>
      </c>
      <c r="N221" s="280" t="e">
        <f t="shared" si="11"/>
        <v>#DIV/0!</v>
      </c>
      <c r="O221" s="253" t="e">
        <f t="shared" si="11"/>
        <v>#DIV/0!</v>
      </c>
      <c r="P221" s="280" t="e">
        <f t="shared" si="11"/>
        <v>#DIV/0!</v>
      </c>
      <c r="Q221" s="253" t="e">
        <f t="shared" si="11"/>
        <v>#DIV/0!</v>
      </c>
      <c r="R221" s="253" t="e">
        <f t="shared" si="11"/>
        <v>#DIV/0!</v>
      </c>
      <c r="S221" s="253" t="e">
        <f t="shared" si="11"/>
        <v>#DIV/0!</v>
      </c>
      <c r="T221" s="253" t="e">
        <f t="shared" si="11"/>
        <v>#DIV/0!</v>
      </c>
      <c r="U221" s="253" t="e">
        <f t="shared" si="11"/>
        <v>#DIV/0!</v>
      </c>
      <c r="V221" s="253" t="e">
        <f t="shared" si="11"/>
        <v>#DIV/0!</v>
      </c>
      <c r="W221" s="253" t="e">
        <f t="shared" si="11"/>
        <v>#DIV/0!</v>
      </c>
      <c r="X221" s="253" t="e">
        <f t="shared" si="11"/>
        <v>#DIV/0!</v>
      </c>
      <c r="Y221" s="253" t="e">
        <f t="shared" si="11"/>
        <v>#DIV/0!</v>
      </c>
      <c r="Z221" s="280" t="e">
        <f t="shared" si="11"/>
        <v>#DIV/0!</v>
      </c>
      <c r="AA221" s="280" t="e">
        <f t="shared" si="11"/>
        <v>#DIV/0!</v>
      </c>
      <c r="AB221" s="280" t="e">
        <f t="shared" si="11"/>
        <v>#DIV/0!</v>
      </c>
      <c r="AC221" s="280" t="e">
        <f t="shared" si="11"/>
        <v>#DIV/0!</v>
      </c>
      <c r="AD221" s="253" t="e">
        <f t="shared" si="11"/>
        <v>#DIV/0!</v>
      </c>
    </row>
    <row r="222" spans="1:230" s="83" customFormat="1" ht="18.75" x14ac:dyDescent="0.3">
      <c r="B222" s="486"/>
      <c r="C222" s="486"/>
      <c r="D222" s="486"/>
      <c r="E222" s="486"/>
      <c r="F222" s="486"/>
      <c r="G222" s="486"/>
      <c r="H222" s="486"/>
      <c r="I222" s="486"/>
      <c r="J222" s="486"/>
      <c r="K222" s="486"/>
      <c r="L222" s="486"/>
      <c r="M222" s="486"/>
      <c r="N222" s="486"/>
      <c r="O222" s="486"/>
      <c r="P222" s="486"/>
      <c r="Q222" s="486"/>
      <c r="R222" s="486"/>
      <c r="S222" s="486"/>
      <c r="T222" s="486"/>
      <c r="U222" s="486"/>
      <c r="V222" s="486"/>
      <c r="W222" s="486"/>
      <c r="X222" s="486"/>
      <c r="Y222" s="486"/>
      <c r="Z222" s="486"/>
      <c r="AA222" s="486"/>
      <c r="AB222" s="486"/>
      <c r="AC222" s="486"/>
      <c r="AD222" s="486"/>
      <c r="HD222" s="84"/>
      <c r="HE222" s="84"/>
      <c r="HF222" s="84"/>
      <c r="HG222" s="84"/>
      <c r="HH222" s="84"/>
      <c r="HI222" s="84"/>
      <c r="HJ222" s="84"/>
      <c r="HK222" s="84"/>
      <c r="HL222" s="84"/>
      <c r="HM222" s="84"/>
      <c r="HN222" s="84"/>
      <c r="HO222" s="84"/>
      <c r="HP222" s="84"/>
      <c r="HQ222" s="84"/>
      <c r="HR222" s="84"/>
      <c r="HS222" s="84"/>
      <c r="HT222" s="84"/>
      <c r="HU222" s="84"/>
      <c r="HV222" s="84"/>
    </row>
    <row r="223" spans="1:230" s="83" customFormat="1" ht="18.75" x14ac:dyDescent="0.3">
      <c r="B223" s="93"/>
      <c r="C223" s="93"/>
      <c r="D223" s="93"/>
      <c r="E223" s="93"/>
      <c r="F223" s="93"/>
      <c r="G223" s="93"/>
      <c r="H223" s="93"/>
      <c r="I223" s="103"/>
      <c r="J223" s="104"/>
      <c r="K223" s="104"/>
      <c r="L223" s="104"/>
      <c r="M223" s="104"/>
      <c r="N223" s="104"/>
      <c r="O223" s="97"/>
      <c r="P223" s="97"/>
      <c r="Q223" s="97"/>
      <c r="R223" s="97"/>
      <c r="S223" s="97"/>
      <c r="T223" s="97"/>
      <c r="U223" s="97"/>
      <c r="V223" s="97"/>
      <c r="W223" s="97"/>
      <c r="X223" s="97"/>
      <c r="Y223" s="97"/>
      <c r="Z223" s="97"/>
      <c r="AA223" s="97"/>
      <c r="AB223" s="97"/>
      <c r="AC223" s="97"/>
      <c r="AD223" s="97"/>
      <c r="HD223" s="84"/>
      <c r="HE223" s="84"/>
      <c r="HF223" s="84"/>
      <c r="HG223" s="84"/>
      <c r="HH223" s="84"/>
      <c r="HI223" s="84"/>
      <c r="HJ223" s="84"/>
      <c r="HK223" s="84"/>
      <c r="HL223" s="84"/>
      <c r="HM223" s="84"/>
      <c r="HN223" s="84"/>
      <c r="HO223" s="84"/>
      <c r="HP223" s="84"/>
      <c r="HQ223" s="84"/>
      <c r="HR223" s="84"/>
      <c r="HS223" s="84"/>
      <c r="HT223" s="84"/>
      <c r="HU223" s="84"/>
      <c r="HV223" s="84"/>
    </row>
    <row r="237" spans="1:30" x14ac:dyDescent="0.2">
      <c r="A237" s="233"/>
      <c r="I237" s="233"/>
      <c r="J237" s="233"/>
      <c r="K237" s="233"/>
      <c r="L237" s="233"/>
      <c r="M237" s="233"/>
      <c r="N237" s="233"/>
      <c r="O237" s="233"/>
      <c r="P237" s="233"/>
      <c r="Q237" s="233"/>
      <c r="R237" s="233"/>
      <c r="S237" s="233"/>
      <c r="T237" s="233"/>
      <c r="U237" s="233"/>
      <c r="V237" s="233"/>
      <c r="W237" s="233"/>
      <c r="X237" s="233"/>
      <c r="Y237" s="233"/>
      <c r="Z237" s="233"/>
      <c r="AA237" s="233"/>
      <c r="AB237" s="233"/>
      <c r="AC237" s="233"/>
      <c r="AD237" s="233"/>
    </row>
    <row r="238" spans="1:30" x14ac:dyDescent="0.2">
      <c r="A238" s="233"/>
      <c r="I238" s="233"/>
      <c r="J238" s="233"/>
      <c r="K238" s="233"/>
      <c r="L238" s="233"/>
      <c r="M238" s="233"/>
      <c r="N238" s="233"/>
      <c r="O238" s="233"/>
      <c r="P238" s="233"/>
      <c r="Q238" s="233"/>
      <c r="R238" s="233"/>
      <c r="S238" s="233"/>
      <c r="T238" s="233"/>
      <c r="U238" s="233"/>
      <c r="V238" s="233"/>
      <c r="W238" s="233"/>
      <c r="X238" s="233"/>
      <c r="Y238" s="233"/>
      <c r="Z238" s="233"/>
      <c r="AA238" s="233"/>
      <c r="AB238" s="233"/>
      <c r="AC238" s="233"/>
      <c r="AD238" s="233"/>
    </row>
    <row r="239" spans="1:30" x14ac:dyDescent="0.2">
      <c r="A239" s="233"/>
      <c r="I239" s="233"/>
      <c r="J239" s="233"/>
      <c r="K239" s="233"/>
      <c r="L239" s="233"/>
      <c r="M239" s="233"/>
      <c r="N239" s="233"/>
      <c r="O239" s="233"/>
      <c r="P239" s="233"/>
      <c r="Q239" s="233"/>
      <c r="R239" s="233"/>
      <c r="S239" s="233"/>
      <c r="T239" s="233"/>
      <c r="U239" s="233"/>
      <c r="V239" s="233"/>
      <c r="W239" s="233"/>
      <c r="X239" s="233"/>
      <c r="Y239" s="233"/>
      <c r="Z239" s="233"/>
      <c r="AA239" s="233"/>
      <c r="AB239" s="233"/>
      <c r="AC239" s="233"/>
      <c r="AD239" s="233"/>
    </row>
    <row r="240" spans="1:30" x14ac:dyDescent="0.2">
      <c r="A240" s="233"/>
      <c r="I240" s="233"/>
      <c r="J240" s="233"/>
      <c r="K240" s="233"/>
      <c r="L240" s="233"/>
      <c r="M240" s="233"/>
      <c r="N240" s="233"/>
      <c r="O240" s="233"/>
      <c r="P240" s="233"/>
      <c r="Q240" s="233"/>
      <c r="R240" s="233"/>
      <c r="S240" s="233"/>
      <c r="T240" s="233"/>
      <c r="U240" s="233"/>
      <c r="V240" s="233"/>
      <c r="W240" s="233"/>
      <c r="X240" s="233"/>
      <c r="Y240" s="233"/>
      <c r="Z240" s="233"/>
      <c r="AA240" s="233"/>
      <c r="AB240" s="233"/>
      <c r="AC240" s="233"/>
      <c r="AD240" s="233"/>
    </row>
    <row r="241" spans="1:30" x14ac:dyDescent="0.2">
      <c r="A241" s="233"/>
      <c r="I241" s="233"/>
      <c r="J241" s="233"/>
      <c r="K241" s="233"/>
      <c r="L241" s="233"/>
      <c r="M241" s="233"/>
      <c r="N241" s="233"/>
      <c r="O241" s="233"/>
      <c r="P241" s="233"/>
      <c r="Q241" s="233"/>
      <c r="R241" s="233"/>
      <c r="S241" s="233"/>
      <c r="T241" s="233"/>
      <c r="U241" s="233"/>
      <c r="V241" s="233"/>
      <c r="W241" s="233"/>
      <c r="X241" s="233"/>
      <c r="Y241" s="233"/>
      <c r="Z241" s="233"/>
      <c r="AA241" s="233"/>
      <c r="AB241" s="233"/>
      <c r="AC241" s="233"/>
      <c r="AD241" s="233"/>
    </row>
    <row r="242" spans="1:30" x14ac:dyDescent="0.2">
      <c r="A242" s="233"/>
      <c r="I242" s="233"/>
      <c r="J242" s="233"/>
      <c r="K242" s="233"/>
      <c r="L242" s="233"/>
      <c r="M242" s="233"/>
      <c r="N242" s="233"/>
      <c r="O242" s="233"/>
      <c r="P242" s="233"/>
      <c r="Q242" s="233"/>
      <c r="R242" s="233"/>
      <c r="S242" s="233"/>
      <c r="T242" s="233"/>
      <c r="U242" s="233"/>
      <c r="V242" s="233"/>
      <c r="W242" s="233"/>
      <c r="X242" s="233"/>
      <c r="Y242" s="233"/>
      <c r="Z242" s="233"/>
      <c r="AA242" s="233"/>
      <c r="AB242" s="233"/>
      <c r="AC242" s="233"/>
      <c r="AD242" s="233"/>
    </row>
    <row r="243" spans="1:30" x14ac:dyDescent="0.2">
      <c r="A243" s="233"/>
      <c r="I243" s="233"/>
      <c r="J243" s="233"/>
      <c r="K243" s="233"/>
      <c r="L243" s="233"/>
      <c r="M243" s="233"/>
      <c r="N243" s="233"/>
      <c r="O243" s="233"/>
      <c r="P243" s="233"/>
      <c r="Q243" s="233"/>
      <c r="R243" s="233"/>
      <c r="S243" s="233"/>
      <c r="T243" s="233"/>
      <c r="U243" s="233"/>
      <c r="V243" s="233"/>
      <c r="W243" s="233"/>
      <c r="X243" s="233"/>
      <c r="Y243" s="233"/>
      <c r="Z243" s="233"/>
      <c r="AA243" s="233"/>
      <c r="AB243" s="233"/>
      <c r="AC243" s="233"/>
      <c r="AD243" s="233"/>
    </row>
    <row r="244" spans="1:30" x14ac:dyDescent="0.2">
      <c r="A244" s="233"/>
      <c r="I244" s="233"/>
      <c r="J244" s="233"/>
      <c r="K244" s="233"/>
      <c r="L244" s="233"/>
      <c r="M244" s="233"/>
      <c r="N244" s="233"/>
      <c r="O244" s="233"/>
      <c r="P244" s="233"/>
      <c r="Q244" s="233"/>
      <c r="R244" s="233"/>
      <c r="S244" s="233"/>
      <c r="T244" s="233"/>
      <c r="U244" s="233"/>
      <c r="V244" s="233"/>
      <c r="W244" s="233"/>
      <c r="X244" s="233"/>
      <c r="Y244" s="233"/>
      <c r="Z244" s="233"/>
      <c r="AA244" s="233"/>
      <c r="AB244" s="233"/>
      <c r="AC244" s="233"/>
      <c r="AD244" s="233"/>
    </row>
    <row r="245" spans="1:30" x14ac:dyDescent="0.2">
      <c r="A245" s="233"/>
      <c r="I245" s="233"/>
      <c r="J245" s="233"/>
      <c r="K245" s="233"/>
      <c r="L245" s="233"/>
      <c r="M245" s="233"/>
      <c r="N245" s="233"/>
      <c r="O245" s="233"/>
      <c r="P245" s="233"/>
      <c r="Q245" s="233"/>
      <c r="R245" s="233"/>
      <c r="S245" s="233"/>
      <c r="T245" s="233"/>
      <c r="U245" s="233"/>
      <c r="V245" s="233"/>
      <c r="W245" s="233"/>
      <c r="X245" s="233"/>
      <c r="Y245" s="233"/>
      <c r="Z245" s="233"/>
      <c r="AA245" s="233"/>
      <c r="AB245" s="233"/>
      <c r="AC245" s="233"/>
      <c r="AD245" s="233"/>
    </row>
    <row r="246" spans="1:30" x14ac:dyDescent="0.2">
      <c r="A246" s="233"/>
      <c r="I246" s="233"/>
      <c r="J246" s="233"/>
      <c r="K246" s="233"/>
      <c r="L246" s="233"/>
      <c r="M246" s="233"/>
      <c r="N246" s="233"/>
      <c r="O246" s="233"/>
      <c r="P246" s="233"/>
      <c r="Q246" s="233"/>
      <c r="R246" s="233"/>
      <c r="S246" s="233"/>
      <c r="T246" s="233"/>
      <c r="U246" s="233"/>
      <c r="V246" s="233"/>
      <c r="W246" s="233"/>
      <c r="X246" s="233"/>
      <c r="Y246" s="233"/>
      <c r="Z246" s="233"/>
      <c r="AA246" s="233"/>
      <c r="AB246" s="233"/>
      <c r="AC246" s="233"/>
      <c r="AD246" s="233"/>
    </row>
    <row r="247" spans="1:30" x14ac:dyDescent="0.2">
      <c r="A247" s="233"/>
      <c r="I247" s="233"/>
      <c r="J247" s="233"/>
      <c r="K247" s="233"/>
      <c r="L247" s="233"/>
      <c r="M247" s="233"/>
      <c r="N247" s="233"/>
      <c r="O247" s="233"/>
      <c r="P247" s="233"/>
      <c r="Q247" s="233"/>
      <c r="R247" s="233"/>
      <c r="S247" s="233"/>
      <c r="T247" s="233"/>
      <c r="U247" s="233"/>
      <c r="V247" s="233"/>
      <c r="W247" s="233"/>
      <c r="X247" s="233"/>
      <c r="Y247" s="233"/>
      <c r="Z247" s="233"/>
      <c r="AA247" s="233"/>
      <c r="AB247" s="233"/>
      <c r="AC247" s="233"/>
      <c r="AD247" s="233"/>
    </row>
    <row r="248" spans="1:30" x14ac:dyDescent="0.2">
      <c r="A248" s="233"/>
      <c r="I248" s="233"/>
      <c r="J248" s="233"/>
      <c r="K248" s="233"/>
      <c r="L248" s="233"/>
      <c r="M248" s="233"/>
      <c r="N248" s="233"/>
      <c r="O248" s="233"/>
      <c r="P248" s="233"/>
      <c r="Q248" s="233"/>
      <c r="R248" s="233"/>
      <c r="S248" s="233"/>
      <c r="T248" s="233"/>
      <c r="U248" s="233"/>
      <c r="V248" s="233"/>
      <c r="W248" s="233"/>
      <c r="X248" s="233"/>
      <c r="Y248" s="233"/>
      <c r="Z248" s="233"/>
      <c r="AA248" s="233"/>
      <c r="AB248" s="233"/>
      <c r="AC248" s="233"/>
      <c r="AD248" s="233"/>
    </row>
    <row r="249" spans="1:30" x14ac:dyDescent="0.2">
      <c r="A249" s="233"/>
      <c r="I249" s="233"/>
      <c r="J249" s="233"/>
      <c r="K249" s="233"/>
      <c r="L249" s="233"/>
      <c r="M249" s="233"/>
      <c r="N249" s="233"/>
      <c r="O249" s="233"/>
      <c r="P249" s="233"/>
      <c r="Q249" s="233"/>
      <c r="R249" s="233"/>
      <c r="S249" s="233"/>
      <c r="T249" s="233"/>
      <c r="U249" s="233"/>
      <c r="V249" s="233"/>
      <c r="W249" s="233"/>
      <c r="X249" s="233"/>
      <c r="Y249" s="233"/>
      <c r="Z249" s="233"/>
      <c r="AA249" s="233"/>
      <c r="AB249" s="233"/>
      <c r="AC249" s="233"/>
      <c r="AD249" s="233"/>
    </row>
  </sheetData>
  <sheetProtection password="C621" sheet="1" objects="1" scenarios="1" formatCells="0" formatColumns="0" formatRows="0" insertColumns="0" insertRows="0" insertHyperlinks="0" deleteColumns="0" deleteRows="0" sort="0" pivotTables="0"/>
  <autoFilter ref="A14:AD221"/>
  <mergeCells count="22">
    <mergeCell ref="A7:AE7"/>
    <mergeCell ref="B11:B13"/>
    <mergeCell ref="A11:A13"/>
    <mergeCell ref="C11:C13"/>
    <mergeCell ref="D11:D13"/>
    <mergeCell ref="E11:E13"/>
    <mergeCell ref="F11:F13"/>
    <mergeCell ref="G11:H11"/>
    <mergeCell ref="G12:G13"/>
    <mergeCell ref="H12:H13"/>
    <mergeCell ref="I12:I13"/>
    <mergeCell ref="V1:AD1"/>
    <mergeCell ref="V2:AD2"/>
    <mergeCell ref="B4:I4"/>
    <mergeCell ref="V4:AD4"/>
    <mergeCell ref="B5:I5"/>
    <mergeCell ref="V5:AD5"/>
    <mergeCell ref="B222:AD222"/>
    <mergeCell ref="I11:AD11"/>
    <mergeCell ref="J12:AD12"/>
    <mergeCell ref="A8:AD8"/>
    <mergeCell ref="A9:AD9"/>
  </mergeCells>
  <pageMargins left="0.39370078740157483" right="0.39370078740157483" top="0.39370078740157483" bottom="0.39370078740157483" header="0.31496062992125984" footer="0.31496062992125984"/>
  <pageSetup paperSize="8" scale="39"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W37"/>
  <sheetViews>
    <sheetView view="pageBreakPreview" zoomScale="80" zoomScaleNormal="70" zoomScaleSheetLayoutView="80" workbookViewId="0">
      <selection activeCell="U18" sqref="U18"/>
    </sheetView>
  </sheetViews>
  <sheetFormatPr defaultRowHeight="12.75" x14ac:dyDescent="0.2"/>
  <cols>
    <col min="1" max="1" width="4.7109375" style="94" customWidth="1"/>
    <col min="2" max="2" width="26.5703125" hidden="1" customWidth="1"/>
    <col min="3" max="3" width="27.140625" customWidth="1"/>
    <col min="4" max="4" width="42.42578125" customWidth="1"/>
    <col min="5" max="5" width="14.42578125" customWidth="1"/>
    <col min="6" max="6" width="14.85546875" customWidth="1"/>
    <col min="7" max="7" width="27.28515625" customWidth="1"/>
    <col min="8" max="8" width="15.7109375" customWidth="1"/>
    <col min="9" max="9" width="12.140625" customWidth="1"/>
    <col min="10" max="10" width="19.7109375" style="334" customWidth="1"/>
    <col min="11" max="12" width="17.140625" style="334" customWidth="1"/>
    <col min="13" max="13" width="13.42578125" style="334" customWidth="1"/>
    <col min="14" max="14" width="17.140625" style="334" customWidth="1"/>
    <col min="15" max="15" width="13" style="334" customWidth="1"/>
    <col min="16" max="17" width="15.42578125" style="334" customWidth="1"/>
    <col min="18" max="18" width="15" style="334" customWidth="1"/>
    <col min="19" max="19" width="10.42578125" style="334" customWidth="1"/>
    <col min="20" max="20" width="14.85546875" style="334" customWidth="1"/>
    <col min="21" max="21" width="13.85546875" style="334" customWidth="1"/>
    <col min="22" max="22" width="14.140625" style="334" customWidth="1"/>
    <col min="23" max="23" width="12.140625" style="334" customWidth="1"/>
    <col min="24" max="25" width="11.140625" style="334" customWidth="1"/>
    <col min="26" max="26" width="13.140625" style="334" customWidth="1"/>
    <col min="27" max="27" width="14" style="334" customWidth="1"/>
    <col min="28" max="28" width="9.85546875" style="334" customWidth="1"/>
    <col min="29" max="30" width="13.5703125" style="334" customWidth="1"/>
    <col min="31" max="31" width="11.5703125" style="334" customWidth="1"/>
  </cols>
  <sheetData>
    <row r="1" spans="1:231" ht="18.75" customHeight="1" x14ac:dyDescent="0.2">
      <c r="V1" s="491" t="s">
        <v>212</v>
      </c>
      <c r="W1" s="491"/>
      <c r="X1" s="491"/>
      <c r="Y1" s="491"/>
      <c r="Z1" s="491"/>
      <c r="AA1" s="491"/>
      <c r="AB1" s="491"/>
      <c r="AC1" s="491"/>
      <c r="AD1" s="491"/>
      <c r="AE1" s="491"/>
    </row>
    <row r="2" spans="1:231" ht="18.75" customHeight="1" x14ac:dyDescent="0.2">
      <c r="V2" s="491" t="s">
        <v>347</v>
      </c>
      <c r="W2" s="491"/>
      <c r="X2" s="491"/>
      <c r="Y2" s="491"/>
      <c r="Z2" s="491"/>
      <c r="AA2" s="491"/>
      <c r="AB2" s="491"/>
      <c r="AC2" s="491"/>
      <c r="AD2" s="491"/>
      <c r="AE2" s="491"/>
      <c r="AF2" s="82"/>
    </row>
    <row r="4" spans="1:231" s="83" customFormat="1" ht="61.5" customHeight="1" x14ac:dyDescent="0.3">
      <c r="B4" s="492"/>
      <c r="C4" s="492"/>
      <c r="D4" s="492"/>
      <c r="E4" s="492"/>
      <c r="F4" s="492"/>
      <c r="G4" s="492"/>
      <c r="H4" s="492"/>
      <c r="I4" s="492"/>
      <c r="J4" s="492"/>
      <c r="K4" s="96"/>
      <c r="L4" s="96"/>
      <c r="M4" s="96"/>
      <c r="N4" s="96"/>
      <c r="O4" s="96"/>
      <c r="P4" s="97"/>
      <c r="Q4" s="97"/>
      <c r="R4" s="97"/>
      <c r="S4" s="97"/>
      <c r="T4" s="97"/>
      <c r="U4" s="97"/>
      <c r="V4" s="491" t="s">
        <v>250</v>
      </c>
      <c r="W4" s="491"/>
      <c r="X4" s="491"/>
      <c r="Y4" s="491"/>
      <c r="Z4" s="491"/>
      <c r="AA4" s="491"/>
      <c r="AB4" s="491"/>
      <c r="AC4" s="491"/>
      <c r="AD4" s="491"/>
      <c r="AE4" s="491"/>
      <c r="HE4" s="335"/>
      <c r="HF4" s="335"/>
      <c r="HG4" s="335"/>
      <c r="HH4" s="335"/>
      <c r="HI4" s="335"/>
      <c r="HJ4" s="335"/>
      <c r="HK4" s="335"/>
      <c r="HL4" s="335"/>
      <c r="HM4" s="335"/>
      <c r="HN4" s="335"/>
      <c r="HO4" s="335"/>
      <c r="HP4" s="335"/>
      <c r="HQ4" s="335"/>
      <c r="HR4" s="335"/>
      <c r="HS4" s="335"/>
      <c r="HT4" s="335"/>
      <c r="HU4" s="335"/>
      <c r="HV4" s="335"/>
      <c r="HW4" s="335"/>
    </row>
    <row r="5" spans="1:231" s="83" customFormat="1" ht="23.25" customHeight="1" x14ac:dyDescent="0.3">
      <c r="B5" s="493"/>
      <c r="C5" s="493"/>
      <c r="D5" s="493"/>
      <c r="E5" s="493"/>
      <c r="F5" s="493"/>
      <c r="G5" s="493"/>
      <c r="H5" s="493"/>
      <c r="I5" s="493"/>
      <c r="J5" s="493"/>
      <c r="K5" s="98"/>
      <c r="L5" s="98"/>
      <c r="M5" s="98"/>
      <c r="N5" s="98"/>
      <c r="O5" s="98"/>
      <c r="P5" s="97"/>
      <c r="Q5" s="97"/>
      <c r="R5" s="97"/>
      <c r="S5" s="97"/>
      <c r="T5" s="97"/>
      <c r="U5" s="97"/>
      <c r="V5" s="491" t="s">
        <v>914</v>
      </c>
      <c r="W5" s="491"/>
      <c r="X5" s="491"/>
      <c r="Y5" s="491"/>
      <c r="Z5" s="491"/>
      <c r="AA5" s="491"/>
      <c r="AB5" s="491"/>
      <c r="AC5" s="491"/>
      <c r="AD5" s="491"/>
      <c r="AE5" s="491"/>
      <c r="HE5" s="335"/>
      <c r="HF5" s="335"/>
      <c r="HG5" s="335"/>
      <c r="HH5" s="335"/>
      <c r="HI5" s="335"/>
      <c r="HJ5" s="335"/>
      <c r="HK5" s="335"/>
      <c r="HL5" s="335"/>
      <c r="HM5" s="335"/>
      <c r="HN5" s="335"/>
      <c r="HO5" s="335"/>
      <c r="HP5" s="335"/>
      <c r="HQ5" s="335"/>
      <c r="HR5" s="335"/>
      <c r="HS5" s="335"/>
      <c r="HT5" s="335"/>
      <c r="HU5" s="335"/>
      <c r="HV5" s="335"/>
      <c r="HW5" s="335"/>
    </row>
    <row r="6" spans="1:231" s="83" customFormat="1" ht="18.75" x14ac:dyDescent="0.3">
      <c r="B6" s="313"/>
      <c r="C6" s="313"/>
      <c r="D6" s="313"/>
      <c r="E6" s="313"/>
      <c r="F6" s="313"/>
      <c r="G6" s="313"/>
      <c r="H6" s="313"/>
      <c r="I6" s="313"/>
      <c r="J6" s="98"/>
      <c r="K6" s="98"/>
      <c r="L6" s="98"/>
      <c r="M6" s="98"/>
      <c r="N6" s="98"/>
      <c r="O6" s="98"/>
      <c r="P6" s="97"/>
      <c r="Q6" s="97"/>
      <c r="R6" s="97"/>
      <c r="S6" s="97"/>
      <c r="T6" s="97"/>
      <c r="U6" s="97"/>
      <c r="V6" s="97"/>
      <c r="W6" s="97"/>
      <c r="X6" s="97"/>
      <c r="Y6" s="97"/>
      <c r="Z6" s="97"/>
      <c r="AA6" s="97"/>
      <c r="AB6" s="97"/>
      <c r="AC6" s="97"/>
      <c r="AD6" s="97"/>
      <c r="AE6" s="97"/>
      <c r="HE6" s="335"/>
      <c r="HF6" s="335"/>
      <c r="HG6" s="335"/>
      <c r="HH6" s="335"/>
      <c r="HI6" s="335"/>
      <c r="HJ6" s="335"/>
      <c r="HK6" s="335"/>
      <c r="HL6" s="335"/>
      <c r="HM6" s="335"/>
      <c r="HN6" s="335"/>
      <c r="HO6" s="335"/>
      <c r="HP6" s="335"/>
      <c r="HQ6" s="335"/>
      <c r="HR6" s="335"/>
      <c r="HS6" s="335"/>
      <c r="HT6" s="335"/>
      <c r="HU6" s="335"/>
      <c r="HV6" s="335"/>
      <c r="HW6" s="335"/>
    </row>
    <row r="7" spans="1:231" s="83" customFormat="1" ht="18.75" x14ac:dyDescent="0.3">
      <c r="A7" s="494" t="s">
        <v>912</v>
      </c>
      <c r="B7" s="494"/>
      <c r="C7" s="494"/>
      <c r="D7" s="494"/>
      <c r="E7" s="494"/>
      <c r="F7" s="494"/>
      <c r="G7" s="494"/>
      <c r="H7" s="494"/>
      <c r="I7" s="494"/>
      <c r="J7" s="494"/>
      <c r="K7" s="494"/>
      <c r="L7" s="494"/>
      <c r="M7" s="494"/>
      <c r="N7" s="494"/>
      <c r="O7" s="494"/>
      <c r="P7" s="494"/>
      <c r="Q7" s="494"/>
      <c r="R7" s="494"/>
      <c r="S7" s="494"/>
      <c r="T7" s="494"/>
      <c r="U7" s="494"/>
      <c r="V7" s="494"/>
      <c r="W7" s="494"/>
      <c r="X7" s="494"/>
      <c r="Y7" s="494"/>
      <c r="Z7" s="494"/>
      <c r="AA7" s="494"/>
      <c r="AB7" s="494"/>
      <c r="AC7" s="494"/>
      <c r="AD7" s="494"/>
      <c r="AE7" s="494"/>
      <c r="HE7" s="335"/>
      <c r="HF7" s="335"/>
      <c r="HG7" s="335"/>
      <c r="HH7" s="335"/>
      <c r="HI7" s="335"/>
      <c r="HJ7" s="335"/>
      <c r="HK7" s="335"/>
      <c r="HL7" s="335"/>
      <c r="HM7" s="335"/>
      <c r="HN7" s="335"/>
      <c r="HO7" s="335"/>
      <c r="HP7" s="335"/>
      <c r="HQ7" s="335"/>
      <c r="HR7" s="335"/>
      <c r="HS7" s="335"/>
      <c r="HT7" s="335"/>
      <c r="HU7" s="335"/>
      <c r="HV7" s="335"/>
      <c r="HW7" s="335"/>
    </row>
    <row r="8" spans="1:231" s="83" customFormat="1" ht="18.75" x14ac:dyDescent="0.3">
      <c r="A8" s="489" t="s">
        <v>333</v>
      </c>
      <c r="B8" s="489"/>
      <c r="C8" s="489"/>
      <c r="D8" s="489"/>
      <c r="E8" s="489"/>
      <c r="F8" s="489"/>
      <c r="G8" s="489"/>
      <c r="H8" s="489"/>
      <c r="I8" s="489"/>
      <c r="J8" s="489"/>
      <c r="K8" s="489"/>
      <c r="L8" s="489"/>
      <c r="M8" s="489"/>
      <c r="N8" s="489"/>
      <c r="O8" s="489"/>
      <c r="P8" s="489"/>
      <c r="Q8" s="489"/>
      <c r="R8" s="489"/>
      <c r="S8" s="489"/>
      <c r="T8" s="489"/>
      <c r="U8" s="489"/>
      <c r="V8" s="489"/>
      <c r="W8" s="489"/>
      <c r="X8" s="489"/>
      <c r="Y8" s="489"/>
      <c r="HC8" s="335"/>
      <c r="HD8" s="335"/>
      <c r="HE8" s="335"/>
      <c r="HF8" s="335"/>
      <c r="HG8" s="335"/>
      <c r="HH8" s="335"/>
      <c r="HI8" s="335"/>
      <c r="HJ8" s="335"/>
      <c r="HK8" s="335"/>
      <c r="HL8" s="335"/>
      <c r="HM8" s="335"/>
      <c r="HN8" s="335"/>
      <c r="HO8" s="335"/>
      <c r="HP8" s="335"/>
      <c r="HQ8" s="335"/>
      <c r="HR8" s="335"/>
      <c r="HS8" s="335"/>
      <c r="HT8" s="335"/>
      <c r="HU8" s="335"/>
    </row>
    <row r="9" spans="1:231" s="83" customFormat="1" ht="18.75" x14ac:dyDescent="0.3">
      <c r="A9" s="490" t="s">
        <v>880</v>
      </c>
      <c r="B9" s="490"/>
      <c r="C9" s="490"/>
      <c r="D9" s="490"/>
      <c r="E9" s="490"/>
      <c r="F9" s="490"/>
      <c r="G9" s="490"/>
      <c r="H9" s="490"/>
      <c r="I9" s="490"/>
      <c r="J9" s="490"/>
      <c r="K9" s="490"/>
      <c r="L9" s="490"/>
      <c r="M9" s="490"/>
      <c r="N9" s="490"/>
      <c r="O9" s="490"/>
      <c r="P9" s="490"/>
      <c r="Q9" s="490"/>
      <c r="R9" s="490"/>
      <c r="S9" s="490"/>
      <c r="T9" s="490"/>
      <c r="U9" s="490"/>
      <c r="V9" s="490"/>
      <c r="W9" s="490"/>
      <c r="X9" s="490"/>
      <c r="Y9" s="490"/>
      <c r="HC9" s="335"/>
      <c r="HD9" s="335"/>
      <c r="HE9" s="335"/>
      <c r="HF9" s="335"/>
      <c r="HG9" s="335"/>
      <c r="HH9" s="335"/>
      <c r="HI9" s="335"/>
      <c r="HJ9" s="335"/>
      <c r="HK9" s="335"/>
      <c r="HL9" s="335"/>
      <c r="HM9" s="335"/>
      <c r="HN9" s="335"/>
      <c r="HO9" s="335"/>
      <c r="HP9" s="335"/>
      <c r="HQ9" s="335"/>
      <c r="HR9" s="335"/>
      <c r="HS9" s="335"/>
      <c r="HT9" s="335"/>
      <c r="HU9" s="335"/>
    </row>
    <row r="10" spans="1:231" s="84" customFormat="1" x14ac:dyDescent="0.2">
      <c r="J10" s="99"/>
      <c r="K10" s="99"/>
      <c r="L10" s="99"/>
      <c r="M10" s="99"/>
      <c r="N10" s="99"/>
      <c r="O10" s="99"/>
      <c r="P10" s="100"/>
      <c r="Q10" s="100"/>
      <c r="R10" s="100"/>
      <c r="S10" s="99"/>
      <c r="T10" s="99"/>
      <c r="U10" s="99"/>
      <c r="V10" s="99"/>
      <c r="W10" s="99"/>
      <c r="X10" s="99"/>
      <c r="Y10" s="99"/>
      <c r="Z10" s="99"/>
      <c r="AA10" s="99"/>
      <c r="AB10" s="99"/>
      <c r="AC10" s="99"/>
      <c r="AD10" s="99"/>
      <c r="AE10" s="99"/>
      <c r="AK10" s="335"/>
      <c r="AL10" s="335"/>
      <c r="AM10" s="335"/>
      <c r="AN10" s="335"/>
      <c r="AO10" s="335"/>
      <c r="AP10" s="335"/>
      <c r="AQ10" s="335"/>
      <c r="AR10" s="335"/>
      <c r="AS10" s="335"/>
      <c r="AT10" s="335"/>
      <c r="AU10" s="335"/>
      <c r="AV10" s="335"/>
      <c r="AW10" s="335"/>
      <c r="AX10" s="335"/>
      <c r="AY10" s="335"/>
      <c r="AZ10" s="335"/>
      <c r="BA10" s="335"/>
      <c r="BB10" s="335"/>
      <c r="BC10" s="335"/>
      <c r="BD10" s="335"/>
      <c r="BE10" s="335"/>
      <c r="BF10" s="335"/>
      <c r="BG10" s="335"/>
      <c r="BH10" s="335"/>
      <c r="BI10" s="335"/>
      <c r="BJ10" s="335"/>
      <c r="BK10" s="335"/>
      <c r="BL10" s="335"/>
      <c r="BM10" s="335"/>
      <c r="BN10" s="335"/>
      <c r="BO10" s="335"/>
      <c r="BP10" s="335"/>
      <c r="BQ10" s="335"/>
      <c r="BR10" s="335"/>
      <c r="BS10" s="335"/>
      <c r="BT10" s="335"/>
      <c r="BU10" s="335"/>
      <c r="BV10" s="335"/>
      <c r="BW10" s="335"/>
      <c r="BX10" s="335"/>
      <c r="BY10" s="335"/>
      <c r="BZ10" s="335"/>
      <c r="CA10" s="335"/>
      <c r="CB10" s="335"/>
      <c r="CC10" s="335"/>
      <c r="CD10" s="335"/>
      <c r="CE10" s="335"/>
      <c r="CF10" s="335"/>
      <c r="CG10" s="335"/>
      <c r="CH10" s="335"/>
      <c r="CI10" s="335"/>
      <c r="CJ10" s="335"/>
      <c r="CK10" s="335"/>
      <c r="CL10" s="335"/>
      <c r="CM10" s="335"/>
      <c r="CN10" s="335"/>
      <c r="CO10" s="335"/>
      <c r="CP10" s="335"/>
      <c r="CQ10" s="335"/>
      <c r="CR10" s="335"/>
      <c r="CS10" s="335"/>
      <c r="CT10" s="335"/>
      <c r="CU10" s="335"/>
      <c r="CV10" s="335"/>
      <c r="CW10" s="335"/>
      <c r="CX10" s="335"/>
      <c r="CY10" s="335"/>
      <c r="CZ10" s="335"/>
      <c r="DA10" s="335"/>
      <c r="DB10" s="335"/>
      <c r="DC10" s="335"/>
      <c r="DD10" s="335"/>
      <c r="DE10" s="335"/>
      <c r="DF10" s="335"/>
      <c r="DG10" s="335"/>
      <c r="DH10" s="335"/>
      <c r="DI10" s="335"/>
      <c r="DJ10" s="335"/>
      <c r="DK10" s="335"/>
      <c r="DL10" s="335"/>
      <c r="DM10" s="335"/>
      <c r="DN10" s="335"/>
      <c r="DO10" s="335"/>
      <c r="DP10" s="335"/>
      <c r="DQ10" s="335"/>
      <c r="DR10" s="335"/>
      <c r="DS10" s="335"/>
      <c r="DT10" s="335"/>
      <c r="DU10" s="335"/>
      <c r="DV10" s="335"/>
      <c r="DW10" s="335"/>
      <c r="DX10" s="335"/>
      <c r="DY10" s="335"/>
      <c r="DZ10" s="335"/>
      <c r="EA10" s="335"/>
      <c r="EB10" s="335"/>
      <c r="EC10" s="335"/>
      <c r="ED10" s="335"/>
      <c r="EE10" s="335"/>
      <c r="EF10" s="335"/>
      <c r="EG10" s="335"/>
      <c r="EH10" s="335"/>
      <c r="EI10" s="335"/>
      <c r="EJ10" s="335"/>
      <c r="EK10" s="335"/>
      <c r="EL10" s="335"/>
      <c r="EM10" s="335"/>
      <c r="EN10" s="335"/>
      <c r="EO10" s="335"/>
      <c r="EP10" s="335"/>
      <c r="EQ10" s="335"/>
      <c r="ER10" s="335"/>
      <c r="ES10" s="335"/>
      <c r="ET10" s="335"/>
      <c r="EU10" s="335"/>
      <c r="EV10" s="335"/>
      <c r="EW10" s="335"/>
      <c r="EX10" s="335"/>
      <c r="EY10" s="335"/>
      <c r="EZ10" s="335"/>
      <c r="HE10" s="335"/>
      <c r="HF10" s="335"/>
      <c r="HG10" s="335"/>
      <c r="HH10" s="335"/>
      <c r="HI10" s="335"/>
      <c r="HJ10" s="335"/>
      <c r="HK10" s="335"/>
      <c r="HL10" s="335"/>
      <c r="HM10" s="335"/>
      <c r="HN10" s="335"/>
      <c r="HO10" s="335"/>
      <c r="HP10" s="335"/>
      <c r="HQ10" s="335"/>
      <c r="HR10" s="335"/>
      <c r="HS10" s="335"/>
      <c r="HT10" s="335"/>
      <c r="HU10" s="335"/>
      <c r="HV10" s="335"/>
      <c r="HW10" s="335"/>
    </row>
    <row r="11" spans="1:231" s="84" customFormat="1" ht="15.75" x14ac:dyDescent="0.2">
      <c r="A11" s="496" t="s">
        <v>251</v>
      </c>
      <c r="B11" s="503" t="s">
        <v>881</v>
      </c>
      <c r="C11" s="495" t="s">
        <v>422</v>
      </c>
      <c r="D11" s="496" t="s">
        <v>882</v>
      </c>
      <c r="E11" s="495" t="s">
        <v>883</v>
      </c>
      <c r="F11" s="499" t="s">
        <v>884</v>
      </c>
      <c r="G11" s="499" t="s">
        <v>885</v>
      </c>
      <c r="H11" s="495" t="s">
        <v>255</v>
      </c>
      <c r="I11" s="495"/>
      <c r="J11" s="487" t="s">
        <v>886</v>
      </c>
      <c r="K11" s="487"/>
      <c r="L11" s="487"/>
      <c r="M11" s="487"/>
      <c r="N11" s="487"/>
      <c r="O11" s="487"/>
      <c r="P11" s="487"/>
      <c r="Q11" s="487"/>
      <c r="R11" s="487"/>
      <c r="S11" s="487"/>
      <c r="T11" s="487"/>
      <c r="U11" s="487"/>
      <c r="V11" s="487"/>
      <c r="W11" s="487"/>
      <c r="X11" s="487"/>
      <c r="Y11" s="487"/>
      <c r="Z11" s="487"/>
      <c r="AA11" s="487"/>
      <c r="AB11" s="487"/>
      <c r="AC11" s="487"/>
      <c r="AD11" s="487"/>
      <c r="AE11" s="488"/>
      <c r="AG11" s="85"/>
      <c r="AH11" s="85"/>
      <c r="HE11" s="335"/>
      <c r="HF11" s="335"/>
      <c r="HG11" s="335"/>
      <c r="HH11" s="335"/>
      <c r="HI11" s="335"/>
      <c r="HJ11" s="335"/>
      <c r="HK11" s="335"/>
      <c r="HL11" s="335"/>
      <c r="HM11" s="335"/>
      <c r="HN11" s="335"/>
      <c r="HO11" s="335"/>
      <c r="HP11" s="335"/>
      <c r="HQ11" s="335"/>
      <c r="HR11" s="335"/>
      <c r="HS11" s="335"/>
      <c r="HT11" s="335"/>
      <c r="HU11" s="335"/>
      <c r="HV11" s="335"/>
      <c r="HW11" s="335"/>
    </row>
    <row r="12" spans="1:231" s="83" customFormat="1" ht="18.75" x14ac:dyDescent="0.3">
      <c r="A12" s="497"/>
      <c r="B12" s="503"/>
      <c r="C12" s="495"/>
      <c r="D12" s="497"/>
      <c r="E12" s="495"/>
      <c r="F12" s="499"/>
      <c r="G12" s="499"/>
      <c r="H12" s="500" t="s">
        <v>72</v>
      </c>
      <c r="I12" s="500" t="s">
        <v>257</v>
      </c>
      <c r="J12" s="501" t="s">
        <v>258</v>
      </c>
      <c r="K12" s="487" t="s">
        <v>75</v>
      </c>
      <c r="L12" s="487"/>
      <c r="M12" s="487"/>
      <c r="N12" s="487"/>
      <c r="O12" s="487"/>
      <c r="P12" s="487"/>
      <c r="Q12" s="487"/>
      <c r="R12" s="487"/>
      <c r="S12" s="487"/>
      <c r="T12" s="487"/>
      <c r="U12" s="487"/>
      <c r="V12" s="487"/>
      <c r="W12" s="487"/>
      <c r="X12" s="487"/>
      <c r="Y12" s="487"/>
      <c r="Z12" s="487"/>
      <c r="AA12" s="487"/>
      <c r="AB12" s="487"/>
      <c r="AC12" s="487"/>
      <c r="AD12" s="487"/>
      <c r="AE12" s="488"/>
      <c r="AG12" s="86"/>
      <c r="AH12" s="86"/>
      <c r="HE12" s="335"/>
      <c r="HF12" s="335"/>
      <c r="HG12" s="335"/>
      <c r="HH12" s="335"/>
      <c r="HI12" s="335"/>
      <c r="HJ12" s="335"/>
      <c r="HK12" s="335"/>
      <c r="HL12" s="335"/>
      <c r="HM12" s="335"/>
      <c r="HN12" s="335"/>
      <c r="HO12" s="335"/>
      <c r="HP12" s="335"/>
      <c r="HQ12" s="335"/>
      <c r="HR12" s="335"/>
      <c r="HS12" s="335"/>
      <c r="HT12" s="335"/>
      <c r="HU12" s="335"/>
      <c r="HV12" s="335"/>
      <c r="HW12" s="335"/>
    </row>
    <row r="13" spans="1:231" s="83" customFormat="1" ht="18.75" customHeight="1" x14ac:dyDescent="0.3">
      <c r="A13" s="497"/>
      <c r="B13" s="503"/>
      <c r="C13" s="495"/>
      <c r="D13" s="497"/>
      <c r="E13" s="495"/>
      <c r="F13" s="499"/>
      <c r="G13" s="499"/>
      <c r="H13" s="500"/>
      <c r="I13" s="500"/>
      <c r="J13" s="504"/>
      <c r="K13" s="505" t="s">
        <v>887</v>
      </c>
      <c r="L13" s="487"/>
      <c r="M13" s="487"/>
      <c r="N13" s="487"/>
      <c r="O13" s="487"/>
      <c r="P13" s="487"/>
      <c r="Q13" s="487"/>
      <c r="R13" s="487"/>
      <c r="S13" s="488"/>
      <c r="T13" s="505" t="s">
        <v>888</v>
      </c>
      <c r="U13" s="487"/>
      <c r="V13" s="487"/>
      <c r="W13" s="487"/>
      <c r="X13" s="487"/>
      <c r="Y13" s="487"/>
      <c r="Z13" s="487"/>
      <c r="AA13" s="487"/>
      <c r="AB13" s="487"/>
      <c r="AC13" s="487"/>
      <c r="AD13" s="487"/>
      <c r="AE13" s="488"/>
      <c r="AG13" s="86"/>
      <c r="AH13" s="86"/>
      <c r="HE13" s="335"/>
      <c r="HF13" s="335"/>
      <c r="HG13" s="335"/>
      <c r="HH13" s="335"/>
      <c r="HI13" s="335"/>
      <c r="HJ13" s="335"/>
      <c r="HK13" s="335"/>
      <c r="HL13" s="335"/>
      <c r="HM13" s="335"/>
      <c r="HN13" s="335"/>
      <c r="HO13" s="335"/>
      <c r="HP13" s="335"/>
      <c r="HQ13" s="335"/>
      <c r="HR13" s="335"/>
      <c r="HS13" s="335"/>
      <c r="HT13" s="335"/>
      <c r="HU13" s="335"/>
      <c r="HV13" s="335"/>
      <c r="HW13" s="335"/>
    </row>
    <row r="14" spans="1:231" s="83" customFormat="1" ht="18.75" x14ac:dyDescent="0.3">
      <c r="A14" s="497"/>
      <c r="B14" s="503"/>
      <c r="C14" s="495"/>
      <c r="D14" s="497"/>
      <c r="E14" s="495"/>
      <c r="F14" s="499"/>
      <c r="G14" s="499"/>
      <c r="H14" s="500"/>
      <c r="I14" s="500"/>
      <c r="J14" s="504"/>
      <c r="K14" s="506" t="s">
        <v>889</v>
      </c>
      <c r="L14" s="505" t="s">
        <v>75</v>
      </c>
      <c r="M14" s="487"/>
      <c r="N14" s="487"/>
      <c r="O14" s="488"/>
      <c r="P14" s="506" t="s">
        <v>890</v>
      </c>
      <c r="Q14" s="344" t="s">
        <v>87</v>
      </c>
      <c r="R14" s="506" t="s">
        <v>891</v>
      </c>
      <c r="S14" s="506" t="s">
        <v>892</v>
      </c>
      <c r="T14" s="508" t="s">
        <v>261</v>
      </c>
      <c r="U14" s="508" t="s">
        <v>262</v>
      </c>
      <c r="V14" s="508" t="s">
        <v>263</v>
      </c>
      <c r="W14" s="508" t="s">
        <v>446</v>
      </c>
      <c r="X14" s="508" t="s">
        <v>264</v>
      </c>
      <c r="Y14" s="508" t="s">
        <v>265</v>
      </c>
      <c r="Z14" s="508" t="s">
        <v>893</v>
      </c>
      <c r="AA14" s="509" t="s">
        <v>75</v>
      </c>
      <c r="AB14" s="509"/>
      <c r="AC14" s="509"/>
      <c r="AD14" s="509"/>
      <c r="AE14" s="508" t="s">
        <v>894</v>
      </c>
      <c r="AG14" s="86"/>
      <c r="AH14" s="86"/>
      <c r="HE14" s="335"/>
      <c r="HF14" s="335"/>
      <c r="HG14" s="335"/>
      <c r="HH14" s="335"/>
      <c r="HI14" s="335"/>
      <c r="HJ14" s="335"/>
      <c r="HK14" s="335"/>
      <c r="HL14" s="335"/>
      <c r="HM14" s="335"/>
      <c r="HN14" s="335"/>
      <c r="HO14" s="335"/>
      <c r="HP14" s="335"/>
      <c r="HQ14" s="335"/>
      <c r="HR14" s="335"/>
      <c r="HS14" s="335"/>
      <c r="HT14" s="335"/>
      <c r="HU14" s="335"/>
      <c r="HV14" s="335"/>
      <c r="HW14" s="335"/>
    </row>
    <row r="15" spans="1:231" s="83" customFormat="1" ht="409.6" customHeight="1" x14ac:dyDescent="0.3">
      <c r="A15" s="498"/>
      <c r="B15" s="503"/>
      <c r="C15" s="495"/>
      <c r="D15" s="497"/>
      <c r="E15" s="495"/>
      <c r="F15" s="499"/>
      <c r="G15" s="499"/>
      <c r="H15" s="500"/>
      <c r="I15" s="500"/>
      <c r="J15" s="502"/>
      <c r="K15" s="507"/>
      <c r="L15" s="343" t="s">
        <v>94</v>
      </c>
      <c r="M15" s="278" t="s">
        <v>90</v>
      </c>
      <c r="N15" s="278" t="s">
        <v>91</v>
      </c>
      <c r="O15" s="278" t="s">
        <v>92</v>
      </c>
      <c r="P15" s="507"/>
      <c r="Q15" s="278" t="s">
        <v>93</v>
      </c>
      <c r="R15" s="507"/>
      <c r="S15" s="507"/>
      <c r="T15" s="508"/>
      <c r="U15" s="508"/>
      <c r="V15" s="508"/>
      <c r="W15" s="508"/>
      <c r="X15" s="508"/>
      <c r="Y15" s="508"/>
      <c r="Z15" s="508"/>
      <c r="AA15" s="278" t="s">
        <v>94</v>
      </c>
      <c r="AB15" s="278" t="s">
        <v>90</v>
      </c>
      <c r="AC15" s="278" t="s">
        <v>91</v>
      </c>
      <c r="AD15" s="278" t="s">
        <v>92</v>
      </c>
      <c r="AE15" s="508"/>
      <c r="AG15" s="86"/>
      <c r="AH15" s="86"/>
      <c r="HE15" s="335"/>
      <c r="HF15" s="335"/>
      <c r="HG15" s="335"/>
      <c r="HH15" s="335"/>
      <c r="HI15" s="335"/>
      <c r="HJ15" s="335"/>
      <c r="HK15" s="335"/>
      <c r="HL15" s="335"/>
      <c r="HM15" s="335"/>
      <c r="HN15" s="335"/>
      <c r="HO15" s="335"/>
      <c r="HP15" s="335"/>
      <c r="HQ15" s="335"/>
      <c r="HR15" s="335"/>
      <c r="HS15" s="335"/>
      <c r="HT15" s="335"/>
      <c r="HU15" s="335"/>
      <c r="HV15" s="335"/>
      <c r="HW15" s="335"/>
    </row>
    <row r="16" spans="1:231" s="83" customFormat="1" ht="18.75" x14ac:dyDescent="0.3">
      <c r="A16" s="87">
        <v>1</v>
      </c>
      <c r="B16" s="88">
        <v>2</v>
      </c>
      <c r="C16" s="88">
        <v>2</v>
      </c>
      <c r="D16" s="89">
        <v>3</v>
      </c>
      <c r="E16" s="88">
        <v>4</v>
      </c>
      <c r="F16" s="88">
        <v>5</v>
      </c>
      <c r="G16" s="90" t="s">
        <v>895</v>
      </c>
      <c r="H16" s="88">
        <v>7</v>
      </c>
      <c r="I16" s="88">
        <v>8</v>
      </c>
      <c r="J16" s="105">
        <v>9</v>
      </c>
      <c r="K16" s="106">
        <v>10</v>
      </c>
      <c r="L16" s="276" t="s">
        <v>719</v>
      </c>
      <c r="M16" s="276" t="s">
        <v>720</v>
      </c>
      <c r="N16" s="276" t="s">
        <v>721</v>
      </c>
      <c r="O16" s="276" t="s">
        <v>722</v>
      </c>
      <c r="P16" s="106">
        <v>11</v>
      </c>
      <c r="Q16" s="277" t="s">
        <v>400</v>
      </c>
      <c r="R16" s="106">
        <v>12</v>
      </c>
      <c r="S16" s="106">
        <v>13</v>
      </c>
      <c r="T16" s="106">
        <v>14</v>
      </c>
      <c r="U16" s="106">
        <v>15</v>
      </c>
      <c r="V16" s="106">
        <v>16</v>
      </c>
      <c r="W16" s="106">
        <v>17</v>
      </c>
      <c r="X16" s="106">
        <v>18</v>
      </c>
      <c r="Y16" s="106">
        <v>19</v>
      </c>
      <c r="Z16" s="106">
        <v>20</v>
      </c>
      <c r="AA16" s="276" t="s">
        <v>724</v>
      </c>
      <c r="AB16" s="276" t="s">
        <v>725</v>
      </c>
      <c r="AC16" s="276" t="s">
        <v>726</v>
      </c>
      <c r="AD16" s="276" t="s">
        <v>727</v>
      </c>
      <c r="AE16" s="106">
        <v>21</v>
      </c>
      <c r="AG16" s="86"/>
      <c r="AH16" s="86"/>
      <c r="HE16" s="335"/>
      <c r="HF16" s="335"/>
      <c r="HG16" s="335"/>
      <c r="HH16" s="335"/>
      <c r="HI16" s="335"/>
      <c r="HJ16" s="335"/>
      <c r="HK16" s="335"/>
      <c r="HL16" s="335"/>
      <c r="HM16" s="335"/>
      <c r="HN16" s="335"/>
      <c r="HO16" s="335"/>
      <c r="HP16" s="335"/>
      <c r="HQ16" s="335"/>
      <c r="HR16" s="335"/>
      <c r="HS16" s="335"/>
      <c r="HT16" s="335"/>
      <c r="HU16" s="335"/>
      <c r="HV16" s="335"/>
      <c r="HW16" s="335"/>
    </row>
    <row r="17" spans="1:231" s="83" customFormat="1" ht="18.75" x14ac:dyDescent="0.3">
      <c r="A17" s="95" t="s">
        <v>490</v>
      </c>
      <c r="B17" s="95"/>
      <c r="C17" s="95"/>
      <c r="D17" s="95"/>
      <c r="E17" s="95"/>
      <c r="F17" s="95"/>
      <c r="G17" s="95"/>
      <c r="H17" s="95"/>
      <c r="I17" s="95"/>
      <c r="J17" s="102"/>
      <c r="K17" s="102"/>
      <c r="L17" s="102"/>
      <c r="M17" s="102"/>
      <c r="N17" s="102"/>
      <c r="O17" s="102"/>
      <c r="P17" s="102"/>
      <c r="Q17" s="102"/>
      <c r="R17" s="102"/>
      <c r="S17" s="102"/>
      <c r="T17" s="102"/>
      <c r="U17" s="102"/>
      <c r="V17" s="102"/>
      <c r="W17" s="102"/>
      <c r="X17" s="102"/>
      <c r="Y17" s="102"/>
      <c r="Z17" s="102"/>
      <c r="AA17" s="102"/>
      <c r="AB17" s="102"/>
      <c r="AC17" s="102"/>
      <c r="AD17" s="102"/>
      <c r="AE17" s="102"/>
      <c r="HE17" s="335"/>
      <c r="HF17" s="335"/>
      <c r="HG17" s="335"/>
      <c r="HH17" s="335"/>
      <c r="HI17" s="335"/>
      <c r="HJ17" s="335"/>
      <c r="HK17" s="335"/>
      <c r="HL17" s="335"/>
      <c r="HM17" s="335"/>
      <c r="HN17" s="335"/>
      <c r="HO17" s="335"/>
      <c r="HP17" s="335"/>
      <c r="HQ17" s="335"/>
      <c r="HR17" s="335"/>
      <c r="HS17" s="335"/>
      <c r="HT17" s="335"/>
      <c r="HU17" s="335"/>
      <c r="HV17" s="335"/>
      <c r="HW17" s="335"/>
    </row>
    <row r="18" spans="1:231" s="83" customFormat="1" ht="29.25" customHeight="1" x14ac:dyDescent="0.3">
      <c r="A18" s="92"/>
      <c r="B18" s="336" t="s">
        <v>896</v>
      </c>
      <c r="C18" s="229" t="s">
        <v>439</v>
      </c>
      <c r="D18" s="337" t="s">
        <v>171</v>
      </c>
      <c r="E18" s="338" t="s">
        <v>897</v>
      </c>
      <c r="F18" s="338" t="s">
        <v>897</v>
      </c>
      <c r="G18" s="338" t="s">
        <v>898</v>
      </c>
      <c r="H18" s="339" t="s">
        <v>899</v>
      </c>
      <c r="I18" s="339" t="s">
        <v>202</v>
      </c>
      <c r="J18" s="253" t="e">
        <f>K18+P18+R18+S18+T18+U18+V18+W18+X18+Y18+Z18+AE18</f>
        <v>#DIV/0!</v>
      </c>
      <c r="K18" s="231" t="e">
        <f>'Услуги 2020'!N12/'Услуги 2020'!G12</f>
        <v>#DIV/0!</v>
      </c>
      <c r="L18" s="279" t="e">
        <f>'Услуги 2020'!O12/'Услуги 2020'!G12</f>
        <v>#DIV/0!</v>
      </c>
      <c r="M18" s="279" t="e">
        <f>'Услуги 2020'!Q12/'Услуги 2020'!G12</f>
        <v>#DIV/0!</v>
      </c>
      <c r="N18" s="279" t="e">
        <f>'Услуги 2020'!R12/'Услуги 2020'!G12</f>
        <v>#DIV/0!</v>
      </c>
      <c r="O18" s="279" t="e">
        <f>'Услуги 2020'!S12/'Услуги 2020'!G12</f>
        <v>#DIV/0!</v>
      </c>
      <c r="P18" s="231" t="e">
        <f>'Услуги 2020'!T12/'Услуги 2020'!G12</f>
        <v>#DIV/0!</v>
      </c>
      <c r="Q18" s="279" t="e">
        <f>'Услуги 2020'!U12/'Услуги 2020'!G12</f>
        <v>#DIV/0!</v>
      </c>
      <c r="R18" s="231" t="e">
        <f>'Услуги 2020'!V12/'Услуги 2020'!G12</f>
        <v>#DIV/0!</v>
      </c>
      <c r="S18" s="231" t="e">
        <f>'Услуги 2020'!W12/'Услуги 2020'!G12</f>
        <v>#DIV/0!</v>
      </c>
      <c r="T18" s="231" t="e">
        <f>'Услуги 2020'!X12/'Услуги 2020'!G12</f>
        <v>#DIV/0!</v>
      </c>
      <c r="U18" s="231" t="e">
        <f>'Услуги 2020'!Y12/'Услуги 2020'!G12</f>
        <v>#DIV/0!</v>
      </c>
      <c r="V18" s="231" t="e">
        <f>'Услуги 2020'!Z12/'Услуги 2020'!G12</f>
        <v>#DIV/0!</v>
      </c>
      <c r="W18" s="231" t="e">
        <f>'Услуги 2020'!AA12/'Услуги 2020'!G12</f>
        <v>#DIV/0!</v>
      </c>
      <c r="X18" s="231" t="e">
        <f>'Услуги 2020'!AB12/'Услуги 2020'!G12</f>
        <v>#DIV/0!</v>
      </c>
      <c r="Y18" s="231" t="e">
        <f>'Услуги 2020'!AC12/'Услуги 2020'!G12</f>
        <v>#DIV/0!</v>
      </c>
      <c r="Z18" s="231" t="e">
        <f>'Услуги 2020'!AE12/'Услуги 2020'!G12</f>
        <v>#DIV/0!</v>
      </c>
      <c r="AA18" s="279" t="e">
        <f>'Услуги 2020'!AF12/'Услуги 2020'!G12</f>
        <v>#DIV/0!</v>
      </c>
      <c r="AB18" s="279" t="e">
        <f>'Услуги 2020'!AH12/'Услуги 2020'!G12</f>
        <v>#DIV/0!</v>
      </c>
      <c r="AC18" s="279" t="e">
        <f>'Услуги 2020'!AI12/'Услуги 2020'!G12</f>
        <v>#DIV/0!</v>
      </c>
      <c r="AD18" s="279" t="e">
        <f>'Услуги 2020'!AJ12/'Услуги 2020'!G12</f>
        <v>#DIV/0!</v>
      </c>
      <c r="AE18" s="231" t="e">
        <f>'Услуги 2020'!AK12/'Услуги 2020'!G12</f>
        <v>#DIV/0!</v>
      </c>
      <c r="HE18" s="335"/>
      <c r="HF18" s="335"/>
      <c r="HG18" s="335"/>
      <c r="HH18" s="335"/>
      <c r="HI18" s="335"/>
      <c r="HJ18" s="335"/>
      <c r="HK18" s="335"/>
      <c r="HL18" s="335"/>
      <c r="HM18" s="335"/>
      <c r="HN18" s="335"/>
      <c r="HO18" s="335"/>
      <c r="HP18" s="335"/>
      <c r="HQ18" s="335"/>
      <c r="HR18" s="335"/>
      <c r="HS18" s="335"/>
      <c r="HT18" s="335"/>
      <c r="HU18" s="335"/>
      <c r="HV18" s="335"/>
      <c r="HW18" s="335"/>
    </row>
    <row r="19" spans="1:231" s="83" customFormat="1" ht="41.25" customHeight="1" x14ac:dyDescent="0.3">
      <c r="A19" s="92"/>
      <c r="B19" s="336" t="s">
        <v>900</v>
      </c>
      <c r="C19" s="229" t="s">
        <v>444</v>
      </c>
      <c r="D19" s="337" t="s">
        <v>171</v>
      </c>
      <c r="E19" s="338" t="s">
        <v>897</v>
      </c>
      <c r="F19" s="338" t="s">
        <v>897</v>
      </c>
      <c r="G19" s="338" t="s">
        <v>901</v>
      </c>
      <c r="H19" s="339" t="s">
        <v>899</v>
      </c>
      <c r="I19" s="339" t="s">
        <v>202</v>
      </c>
      <c r="J19" s="253" t="e">
        <f>K19+P19+R19+S19+T19+U19+V19+W19+X19+Y19+Z19+AE19</f>
        <v>#DIV/0!</v>
      </c>
      <c r="K19" s="231" t="e">
        <f>'Услуги 2020'!N13/'Услуги 2020'!G13</f>
        <v>#DIV/0!</v>
      </c>
      <c r="L19" s="279" t="e">
        <f>'Услуги 2020'!O13/'Услуги 2020'!G13</f>
        <v>#DIV/0!</v>
      </c>
      <c r="M19" s="279" t="e">
        <f>'Услуги 2020'!Q13/'Услуги 2020'!G13</f>
        <v>#DIV/0!</v>
      </c>
      <c r="N19" s="279" t="e">
        <f>'Услуги 2020'!R13/'Услуги 2020'!G13</f>
        <v>#DIV/0!</v>
      </c>
      <c r="O19" s="279" t="e">
        <f>'Услуги 2020'!S13/'Услуги 2020'!G13</f>
        <v>#DIV/0!</v>
      </c>
      <c r="P19" s="231" t="e">
        <f>'Услуги 2020'!T13/'Услуги 2020'!G13</f>
        <v>#DIV/0!</v>
      </c>
      <c r="Q19" s="279" t="e">
        <f>'Услуги 2020'!U13/'Услуги 2020'!G13</f>
        <v>#DIV/0!</v>
      </c>
      <c r="R19" s="231" t="e">
        <f>'Услуги 2020'!V13/'Услуги 2020'!G13</f>
        <v>#DIV/0!</v>
      </c>
      <c r="S19" s="231" t="e">
        <f>'Услуги 2020'!W13/'Услуги 2020'!G13</f>
        <v>#DIV/0!</v>
      </c>
      <c r="T19" s="231" t="e">
        <f>'Услуги 2020'!X13/'Услуги 2020'!G13</f>
        <v>#DIV/0!</v>
      </c>
      <c r="U19" s="231" t="e">
        <f>'Услуги 2020'!Y13/'Услуги 2020'!G13</f>
        <v>#DIV/0!</v>
      </c>
      <c r="V19" s="231" t="e">
        <f>'Услуги 2020'!Z13/'Услуги 2020'!G13</f>
        <v>#DIV/0!</v>
      </c>
      <c r="W19" s="231" t="e">
        <f>'Услуги 2020'!AA13/'Услуги 2020'!G13</f>
        <v>#DIV/0!</v>
      </c>
      <c r="X19" s="231" t="e">
        <f>'Услуги 2020'!AB13/'Услуги 2020'!G13</f>
        <v>#DIV/0!</v>
      </c>
      <c r="Y19" s="231" t="e">
        <f>'Услуги 2020'!AC13/'Услуги 2020'!G13</f>
        <v>#DIV/0!</v>
      </c>
      <c r="Z19" s="231" t="e">
        <f>'Услуги 2020'!AE13/'Услуги 2020'!G13</f>
        <v>#DIV/0!</v>
      </c>
      <c r="AA19" s="279" t="e">
        <f>'Услуги 2020'!AF13/'Услуги 2020'!G13</f>
        <v>#DIV/0!</v>
      </c>
      <c r="AB19" s="279" t="e">
        <f>'Услуги 2020'!AH13/'Услуги 2020'!G13</f>
        <v>#DIV/0!</v>
      </c>
      <c r="AC19" s="279" t="e">
        <f>'Услуги 2020'!AI13/'Услуги 2020'!G13</f>
        <v>#DIV/0!</v>
      </c>
      <c r="AD19" s="279" t="e">
        <f>'Услуги 2020'!AJ13/'Услуги 2020'!G13</f>
        <v>#DIV/0!</v>
      </c>
      <c r="AE19" s="231" t="e">
        <f>'Услуги 2020'!AK13/'Услуги 2020'!G13</f>
        <v>#DIV/0!</v>
      </c>
      <c r="HE19" s="335"/>
      <c r="HF19" s="335"/>
      <c r="HG19" s="335"/>
      <c r="HH19" s="335"/>
      <c r="HI19" s="335"/>
      <c r="HJ19" s="335"/>
      <c r="HK19" s="335"/>
      <c r="HL19" s="335"/>
      <c r="HM19" s="335"/>
      <c r="HN19" s="335"/>
      <c r="HO19" s="335"/>
      <c r="HP19" s="335"/>
      <c r="HQ19" s="335"/>
      <c r="HR19" s="335"/>
      <c r="HS19" s="335"/>
      <c r="HT19" s="335"/>
      <c r="HU19" s="335"/>
      <c r="HV19" s="335"/>
      <c r="HW19" s="335"/>
    </row>
    <row r="20" spans="1:231" s="83" customFormat="1" ht="41.25" customHeight="1" x14ac:dyDescent="0.3">
      <c r="A20" s="92"/>
      <c r="B20" s="340" t="s">
        <v>902</v>
      </c>
      <c r="C20" s="257" t="s">
        <v>471</v>
      </c>
      <c r="D20" s="337" t="s">
        <v>335</v>
      </c>
      <c r="E20" s="338" t="s">
        <v>897</v>
      </c>
      <c r="F20" s="338" t="s">
        <v>897</v>
      </c>
      <c r="G20" s="338" t="s">
        <v>901</v>
      </c>
      <c r="H20" s="339" t="s">
        <v>899</v>
      </c>
      <c r="I20" s="339" t="s">
        <v>202</v>
      </c>
      <c r="J20" s="253" t="e">
        <f>K20+P20+R20+S20+T20+U20+V20+W20+X20+Y20+Z20+AE20</f>
        <v>#DIV/0!</v>
      </c>
      <c r="K20" s="231" t="e">
        <f>'Услуги 2020'!N14/'Услуги 2020'!G14</f>
        <v>#DIV/0!</v>
      </c>
      <c r="L20" s="279" t="e">
        <f>'Услуги 2020'!O14/'Услуги 2020'!G14</f>
        <v>#DIV/0!</v>
      </c>
      <c r="M20" s="279" t="e">
        <f>'Услуги 2020'!Q14/'Услуги 2020'!G14</f>
        <v>#DIV/0!</v>
      </c>
      <c r="N20" s="279" t="e">
        <f>'Услуги 2020'!R14/'Услуги 2020'!G14</f>
        <v>#DIV/0!</v>
      </c>
      <c r="O20" s="279" t="e">
        <f>'Услуги 2020'!S14/'Услуги 2020'!G14</f>
        <v>#DIV/0!</v>
      </c>
      <c r="P20" s="231" t="e">
        <f>'Услуги 2020'!T14/'Услуги 2020'!G14</f>
        <v>#DIV/0!</v>
      </c>
      <c r="Q20" s="279" t="e">
        <f>'Услуги 2020'!U14/'Услуги 2020'!G14</f>
        <v>#DIV/0!</v>
      </c>
      <c r="R20" s="231" t="e">
        <f>'Услуги 2020'!V14/'Услуги 2020'!G14</f>
        <v>#DIV/0!</v>
      </c>
      <c r="S20" s="231" t="e">
        <f>'Услуги 2020'!W14/'Услуги 2020'!G14</f>
        <v>#DIV/0!</v>
      </c>
      <c r="T20" s="231" t="e">
        <f>'Услуги 2020'!X14/'Услуги 2020'!G14</f>
        <v>#DIV/0!</v>
      </c>
      <c r="U20" s="231" t="e">
        <f>'Услуги 2020'!Y14/'Услуги 2020'!G14</f>
        <v>#DIV/0!</v>
      </c>
      <c r="V20" s="231" t="e">
        <f>'Услуги 2020'!Z14/'Услуги 2020'!G14</f>
        <v>#DIV/0!</v>
      </c>
      <c r="W20" s="231" t="e">
        <f>'Услуги 2020'!AA14/'Услуги 2020'!G14</f>
        <v>#DIV/0!</v>
      </c>
      <c r="X20" s="231" t="e">
        <f>'Услуги 2020'!AB14/'Услуги 2020'!G14</f>
        <v>#DIV/0!</v>
      </c>
      <c r="Y20" s="231" t="e">
        <f>'Услуги 2020'!AC14/'Услуги 2020'!G14</f>
        <v>#DIV/0!</v>
      </c>
      <c r="Z20" s="231" t="e">
        <f>'Услуги 2020'!AE14/'Услуги 2020'!G14</f>
        <v>#DIV/0!</v>
      </c>
      <c r="AA20" s="279" t="e">
        <f>'Услуги 2020'!AF14/'Услуги 2020'!G14</f>
        <v>#DIV/0!</v>
      </c>
      <c r="AB20" s="279" t="e">
        <f>'Услуги 2020'!AH14/'Услуги 2020'!G14</f>
        <v>#DIV/0!</v>
      </c>
      <c r="AC20" s="279" t="e">
        <f>'Услуги 2020'!AI14/'Услуги 2020'!G14</f>
        <v>#DIV/0!</v>
      </c>
      <c r="AD20" s="279" t="e">
        <f>'Услуги 2020'!AJ14/'Услуги 2020'!G14</f>
        <v>#DIV/0!</v>
      </c>
      <c r="AE20" s="231" t="e">
        <f>'Услуги 2020'!AK14/'Услуги 2020'!G14</f>
        <v>#DIV/0!</v>
      </c>
      <c r="HE20" s="335"/>
      <c r="HF20" s="335"/>
      <c r="HG20" s="335"/>
      <c r="HH20" s="335"/>
      <c r="HI20" s="335"/>
      <c r="HJ20" s="335"/>
      <c r="HK20" s="335"/>
      <c r="HL20" s="335"/>
      <c r="HM20" s="335"/>
      <c r="HN20" s="335"/>
      <c r="HO20" s="335"/>
      <c r="HP20" s="335"/>
      <c r="HQ20" s="335"/>
      <c r="HR20" s="335"/>
      <c r="HS20" s="335"/>
      <c r="HT20" s="335"/>
      <c r="HU20" s="335"/>
      <c r="HV20" s="335"/>
      <c r="HW20" s="335"/>
    </row>
    <row r="21" spans="1:231" s="83" customFormat="1" ht="41.25" customHeight="1" x14ac:dyDescent="0.3">
      <c r="A21" s="92"/>
      <c r="B21" s="336" t="s">
        <v>903</v>
      </c>
      <c r="C21" s="256" t="s">
        <v>482</v>
      </c>
      <c r="D21" s="337" t="s">
        <v>484</v>
      </c>
      <c r="E21" s="338" t="s">
        <v>904</v>
      </c>
      <c r="F21" s="338" t="s">
        <v>897</v>
      </c>
      <c r="G21" s="338" t="s">
        <v>898</v>
      </c>
      <c r="H21" s="339" t="s">
        <v>211</v>
      </c>
      <c r="I21" s="339" t="s">
        <v>209</v>
      </c>
      <c r="J21" s="253" t="e">
        <f>K21+P21+R21+S21+T21+U21+V21+W21+X21+Y21+Z21+AE21</f>
        <v>#DIV/0!</v>
      </c>
      <c r="K21" s="231" t="e">
        <f>'Услуги 2020'!N15/'Услуги 2020'!G15</f>
        <v>#DIV/0!</v>
      </c>
      <c r="L21" s="279" t="e">
        <f>'Услуги 2020'!O15/'Услуги 2020'!G15</f>
        <v>#DIV/0!</v>
      </c>
      <c r="M21" s="279" t="e">
        <f>'Услуги 2020'!Q15/'Услуги 2020'!G15</f>
        <v>#DIV/0!</v>
      </c>
      <c r="N21" s="279" t="e">
        <f>'Услуги 2020'!R15/'Услуги 2020'!G15</f>
        <v>#DIV/0!</v>
      </c>
      <c r="O21" s="279" t="e">
        <f>'Услуги 2020'!S15/'Услуги 2020'!G15</f>
        <v>#DIV/0!</v>
      </c>
      <c r="P21" s="231" t="e">
        <f>'Услуги 2020'!T15/'Услуги 2020'!G15</f>
        <v>#DIV/0!</v>
      </c>
      <c r="Q21" s="279" t="e">
        <f>'Услуги 2020'!U15/'Услуги 2020'!G15</f>
        <v>#DIV/0!</v>
      </c>
      <c r="R21" s="231" t="e">
        <f>'Услуги 2020'!V15/'Услуги 2020'!G15</f>
        <v>#DIV/0!</v>
      </c>
      <c r="S21" s="231" t="e">
        <f>'Услуги 2020'!W15/'Услуги 2020'!G15</f>
        <v>#DIV/0!</v>
      </c>
      <c r="T21" s="231" t="e">
        <f>'Услуги 2020'!X15/'Услуги 2020'!G15</f>
        <v>#DIV/0!</v>
      </c>
      <c r="U21" s="231" t="e">
        <f>'Услуги 2020'!Y15/'Услуги 2020'!G15</f>
        <v>#DIV/0!</v>
      </c>
      <c r="V21" s="231" t="e">
        <f>'Услуги 2020'!Z15/'Услуги 2020'!G15</f>
        <v>#DIV/0!</v>
      </c>
      <c r="W21" s="231" t="e">
        <f>'Услуги 2020'!AA15/'Услуги 2020'!G15</f>
        <v>#DIV/0!</v>
      </c>
      <c r="X21" s="231" t="e">
        <f>'Услуги 2020'!AB15/'Услуги 2020'!G15</f>
        <v>#DIV/0!</v>
      </c>
      <c r="Y21" s="231" t="e">
        <f>'Услуги 2020'!AC15/'Услуги 2020'!G15</f>
        <v>#DIV/0!</v>
      </c>
      <c r="Z21" s="231" t="e">
        <f>'Услуги 2020'!AE15/'Услуги 2020'!G15</f>
        <v>#DIV/0!</v>
      </c>
      <c r="AA21" s="279" t="e">
        <f>'Услуги 2020'!AF15/'Услуги 2020'!G15</f>
        <v>#DIV/0!</v>
      </c>
      <c r="AB21" s="279" t="e">
        <f>'Услуги 2020'!AH15/'Услуги 2020'!G15</f>
        <v>#DIV/0!</v>
      </c>
      <c r="AC21" s="279" t="e">
        <f>'Услуги 2020'!AI15/'Услуги 2020'!G15</f>
        <v>#DIV/0!</v>
      </c>
      <c r="AD21" s="279" t="e">
        <f>'Услуги 2020'!AJ15/'Услуги 2020'!G15</f>
        <v>#DIV/0!</v>
      </c>
      <c r="AE21" s="231" t="e">
        <f>'Услуги 2020'!AK15/'Услуги 2020'!G15</f>
        <v>#DIV/0!</v>
      </c>
      <c r="HE21" s="335"/>
      <c r="HF21" s="335"/>
      <c r="HG21" s="335"/>
      <c r="HH21" s="335"/>
      <c r="HI21" s="335"/>
      <c r="HJ21" s="335"/>
      <c r="HK21" s="335"/>
      <c r="HL21" s="335"/>
      <c r="HM21" s="335"/>
      <c r="HN21" s="335"/>
      <c r="HO21" s="335"/>
      <c r="HP21" s="335"/>
      <c r="HQ21" s="335"/>
      <c r="HR21" s="335"/>
      <c r="HS21" s="335"/>
      <c r="HT21" s="335"/>
      <c r="HU21" s="335"/>
      <c r="HV21" s="335"/>
      <c r="HW21" s="335"/>
    </row>
    <row r="22" spans="1:231" s="83" customFormat="1" ht="41.25" customHeight="1" x14ac:dyDescent="0.3">
      <c r="A22" s="92"/>
      <c r="B22" s="336" t="s">
        <v>905</v>
      </c>
      <c r="C22" s="256" t="s">
        <v>483</v>
      </c>
      <c r="D22" s="337" t="s">
        <v>484</v>
      </c>
      <c r="E22" s="338" t="s">
        <v>904</v>
      </c>
      <c r="F22" s="338" t="s">
        <v>897</v>
      </c>
      <c r="G22" s="338" t="s">
        <v>906</v>
      </c>
      <c r="H22" s="339" t="s">
        <v>211</v>
      </c>
      <c r="I22" s="339" t="s">
        <v>209</v>
      </c>
      <c r="J22" s="253" t="e">
        <f>K22+P22+R22+S22+T22+U22+V22+W22+X22+Y22+Z22+AE22</f>
        <v>#DIV/0!</v>
      </c>
      <c r="K22" s="231" t="e">
        <f>'Услуги 2020'!N16/'Услуги 2020'!G16</f>
        <v>#DIV/0!</v>
      </c>
      <c r="L22" s="279" t="e">
        <f>'Услуги 2020'!O16/'Услуги 2020'!G16</f>
        <v>#DIV/0!</v>
      </c>
      <c r="M22" s="279" t="e">
        <f>'Услуги 2020'!Q16/'Услуги 2020'!G16</f>
        <v>#DIV/0!</v>
      </c>
      <c r="N22" s="279" t="e">
        <f>'Услуги 2020'!R16/'Услуги 2020'!G16</f>
        <v>#DIV/0!</v>
      </c>
      <c r="O22" s="279" t="e">
        <f>'Услуги 2020'!S16/'Услуги 2020'!G16</f>
        <v>#DIV/0!</v>
      </c>
      <c r="P22" s="231" t="e">
        <f>'Услуги 2020'!T16/'Услуги 2020'!G16</f>
        <v>#DIV/0!</v>
      </c>
      <c r="Q22" s="279" t="e">
        <f>'Услуги 2020'!U16/'Услуги 2020'!G16</f>
        <v>#DIV/0!</v>
      </c>
      <c r="R22" s="231" t="e">
        <f>'Услуги 2020'!V16/'Услуги 2020'!G16</f>
        <v>#DIV/0!</v>
      </c>
      <c r="S22" s="231" t="e">
        <f>'Услуги 2020'!W16/'Услуги 2020'!G16</f>
        <v>#DIV/0!</v>
      </c>
      <c r="T22" s="231" t="e">
        <f>'Услуги 2020'!X16/'Услуги 2020'!G16</f>
        <v>#DIV/0!</v>
      </c>
      <c r="U22" s="231" t="e">
        <f>'Услуги 2020'!Y16/'Услуги 2020'!G16</f>
        <v>#DIV/0!</v>
      </c>
      <c r="V22" s="231" t="e">
        <f>'Услуги 2020'!Z16/'Услуги 2020'!G16</f>
        <v>#DIV/0!</v>
      </c>
      <c r="W22" s="231" t="e">
        <f>'Услуги 2020'!AA16/'Услуги 2020'!G16</f>
        <v>#DIV/0!</v>
      </c>
      <c r="X22" s="231" t="e">
        <f>'Услуги 2020'!AB16/'Услуги 2020'!G16</f>
        <v>#DIV/0!</v>
      </c>
      <c r="Y22" s="231" t="e">
        <f>'Услуги 2020'!AC16/'Услуги 2020'!G16</f>
        <v>#DIV/0!</v>
      </c>
      <c r="Z22" s="231" t="e">
        <f>'Услуги 2020'!AE16/'Услуги 2020'!G16</f>
        <v>#DIV/0!</v>
      </c>
      <c r="AA22" s="279" t="e">
        <f>'Услуги 2020'!AF16/'Услуги 2020'!G16</f>
        <v>#DIV/0!</v>
      </c>
      <c r="AB22" s="279" t="e">
        <f>'Услуги 2020'!AH16/'Услуги 2020'!G16</f>
        <v>#DIV/0!</v>
      </c>
      <c r="AC22" s="279" t="e">
        <f>'Услуги 2020'!AI16/'Услуги 2020'!G16</f>
        <v>#DIV/0!</v>
      </c>
      <c r="AD22" s="279" t="e">
        <f>'Услуги 2020'!AJ16/'Услуги 2020'!G16</f>
        <v>#DIV/0!</v>
      </c>
      <c r="AE22" s="231" t="e">
        <f>'Услуги 2020'!AK16/'Услуги 2020'!G16</f>
        <v>#DIV/0!</v>
      </c>
      <c r="HE22" s="335"/>
      <c r="HF22" s="335"/>
      <c r="HG22" s="335"/>
      <c r="HH22" s="335"/>
      <c r="HI22" s="335"/>
      <c r="HJ22" s="335"/>
      <c r="HK22" s="335"/>
      <c r="HL22" s="335"/>
      <c r="HM22" s="335"/>
      <c r="HN22" s="335"/>
      <c r="HO22" s="335"/>
      <c r="HP22" s="335"/>
      <c r="HQ22" s="335"/>
      <c r="HR22" s="335"/>
      <c r="HS22" s="335"/>
      <c r="HT22" s="335"/>
      <c r="HU22" s="335"/>
      <c r="HV22" s="335"/>
      <c r="HW22" s="335"/>
    </row>
    <row r="23" spans="1:231" s="341" customFormat="1" ht="18.75" x14ac:dyDescent="0.3">
      <c r="A23" s="91" t="s">
        <v>258</v>
      </c>
      <c r="B23" s="91"/>
      <c r="C23" s="91"/>
      <c r="D23" s="91"/>
      <c r="E23" s="91"/>
      <c r="F23" s="91"/>
      <c r="G23" s="91"/>
      <c r="H23" s="91"/>
      <c r="I23" s="91"/>
      <c r="J23" s="253" t="e">
        <f>SUM(J18:J22)</f>
        <v>#DIV/0!</v>
      </c>
      <c r="K23" s="253" t="e">
        <f>SUM(K18:K22)</f>
        <v>#DIV/0!</v>
      </c>
      <c r="L23" s="280" t="e">
        <f t="shared" ref="L23:O23" si="0">SUM(L18:L22)</f>
        <v>#DIV/0!</v>
      </c>
      <c r="M23" s="280" t="e">
        <f t="shared" si="0"/>
        <v>#DIV/0!</v>
      </c>
      <c r="N23" s="280" t="e">
        <f t="shared" si="0"/>
        <v>#DIV/0!</v>
      </c>
      <c r="O23" s="280" t="e">
        <f t="shared" si="0"/>
        <v>#DIV/0!</v>
      </c>
      <c r="P23" s="253" t="e">
        <f>SUM(P18:P22)</f>
        <v>#DIV/0!</v>
      </c>
      <c r="Q23" s="280" t="e">
        <f t="shared" ref="Q23:AD23" si="1">SUM(Q18:Q22)</f>
        <v>#DIV/0!</v>
      </c>
      <c r="R23" s="253" t="e">
        <f t="shared" si="1"/>
        <v>#DIV/0!</v>
      </c>
      <c r="S23" s="253" t="e">
        <f t="shared" si="1"/>
        <v>#DIV/0!</v>
      </c>
      <c r="T23" s="253" t="e">
        <f t="shared" si="1"/>
        <v>#DIV/0!</v>
      </c>
      <c r="U23" s="253" t="e">
        <f t="shared" si="1"/>
        <v>#DIV/0!</v>
      </c>
      <c r="V23" s="253" t="e">
        <f t="shared" si="1"/>
        <v>#DIV/0!</v>
      </c>
      <c r="W23" s="253" t="e">
        <f t="shared" si="1"/>
        <v>#DIV/0!</v>
      </c>
      <c r="X23" s="253" t="e">
        <f t="shared" si="1"/>
        <v>#DIV/0!</v>
      </c>
      <c r="Y23" s="253" t="e">
        <f t="shared" si="1"/>
        <v>#DIV/0!</v>
      </c>
      <c r="Z23" s="253" t="e">
        <f t="shared" si="1"/>
        <v>#DIV/0!</v>
      </c>
      <c r="AA23" s="280" t="e">
        <f t="shared" si="1"/>
        <v>#DIV/0!</v>
      </c>
      <c r="AB23" s="280" t="e">
        <f t="shared" si="1"/>
        <v>#DIV/0!</v>
      </c>
      <c r="AC23" s="280" t="e">
        <f t="shared" si="1"/>
        <v>#DIV/0!</v>
      </c>
      <c r="AD23" s="280" t="e">
        <f t="shared" si="1"/>
        <v>#DIV/0!</v>
      </c>
      <c r="AE23" s="253" t="e">
        <f>SUM(AE18:AE22)</f>
        <v>#DIV/0!</v>
      </c>
      <c r="HE23" s="342"/>
      <c r="HF23" s="342"/>
      <c r="HG23" s="342"/>
      <c r="HH23" s="342"/>
      <c r="HI23" s="342"/>
      <c r="HJ23" s="342"/>
      <c r="HK23" s="342"/>
      <c r="HL23" s="342"/>
      <c r="HM23" s="342"/>
      <c r="HN23" s="342"/>
      <c r="HO23" s="342"/>
      <c r="HP23" s="342"/>
      <c r="HQ23" s="342"/>
      <c r="HR23" s="342"/>
      <c r="HS23" s="342"/>
      <c r="HT23" s="342"/>
      <c r="HU23" s="342"/>
      <c r="HV23" s="342"/>
      <c r="HW23" s="342"/>
    </row>
    <row r="24" spans="1:231" s="341" customFormat="1" ht="18.75" x14ac:dyDescent="0.3">
      <c r="A24" s="95" t="s">
        <v>907</v>
      </c>
      <c r="B24" s="95"/>
      <c r="C24" s="95"/>
      <c r="D24" s="95"/>
      <c r="E24" s="95"/>
      <c r="F24" s="95"/>
      <c r="G24" s="95"/>
      <c r="H24" s="95"/>
      <c r="I24" s="95"/>
      <c r="J24" s="254"/>
      <c r="K24" s="254"/>
      <c r="L24" s="254"/>
      <c r="M24" s="254"/>
      <c r="N24" s="254"/>
      <c r="O24" s="254"/>
      <c r="P24" s="254"/>
      <c r="Q24" s="254"/>
      <c r="R24" s="254"/>
      <c r="S24" s="254"/>
      <c r="T24" s="254"/>
      <c r="U24" s="254"/>
      <c r="V24" s="254"/>
      <c r="W24" s="254"/>
      <c r="X24" s="254"/>
      <c r="Y24" s="254"/>
      <c r="Z24" s="254"/>
      <c r="AA24" s="254"/>
      <c r="AB24" s="254"/>
      <c r="AC24" s="254"/>
      <c r="AD24" s="254"/>
      <c r="AE24" s="254"/>
      <c r="HE24" s="342"/>
      <c r="HF24" s="342"/>
      <c r="HG24" s="342"/>
      <c r="HH24" s="342"/>
      <c r="HI24" s="342"/>
      <c r="HJ24" s="342"/>
      <c r="HK24" s="342"/>
      <c r="HL24" s="342"/>
      <c r="HM24" s="342"/>
      <c r="HN24" s="342"/>
      <c r="HO24" s="342"/>
      <c r="HP24" s="342"/>
      <c r="HQ24" s="342"/>
      <c r="HR24" s="342"/>
      <c r="HS24" s="342"/>
      <c r="HT24" s="342"/>
      <c r="HU24" s="342"/>
      <c r="HV24" s="342"/>
      <c r="HW24" s="342"/>
    </row>
    <row r="25" spans="1:231" s="83" customFormat="1" ht="29.25" customHeight="1" x14ac:dyDescent="0.3">
      <c r="A25" s="92"/>
      <c r="B25" s="336" t="s">
        <v>896</v>
      </c>
      <c r="C25" s="229" t="s">
        <v>439</v>
      </c>
      <c r="D25" s="337" t="s">
        <v>171</v>
      </c>
      <c r="E25" s="338" t="s">
        <v>897</v>
      </c>
      <c r="F25" s="338" t="s">
        <v>897</v>
      </c>
      <c r="G25" s="338" t="s">
        <v>898</v>
      </c>
      <c r="H25" s="339" t="s">
        <v>899</v>
      </c>
      <c r="I25" s="339" t="s">
        <v>202</v>
      </c>
      <c r="J25" s="253" t="e">
        <f>K25+P25+R25+S25+T25+U25+V25+W25+X25+Y25+Z25+AE25</f>
        <v>#DIV/0!</v>
      </c>
      <c r="K25" s="231" t="e">
        <f>'Услуги 2021'!N12/'Услуги 2021'!G12</f>
        <v>#DIV/0!</v>
      </c>
      <c r="L25" s="279" t="e">
        <f>'Услуги 2021'!O12/'Услуги 2021'!G12</f>
        <v>#DIV/0!</v>
      </c>
      <c r="M25" s="279" t="e">
        <f>'Услуги 2021'!Q12/'Услуги 2021'!G12</f>
        <v>#DIV/0!</v>
      </c>
      <c r="N25" s="279" t="e">
        <f>'Услуги 2021'!R12/'Услуги 2021'!G12</f>
        <v>#DIV/0!</v>
      </c>
      <c r="O25" s="279" t="e">
        <f>'Услуги 2021'!S12/'Услуги 2021'!G12</f>
        <v>#DIV/0!</v>
      </c>
      <c r="P25" s="231" t="e">
        <f>'Услуги 2021'!T12/'Услуги 2021'!G12</f>
        <v>#DIV/0!</v>
      </c>
      <c r="Q25" s="279" t="e">
        <f>'Услуги 2021'!U12/'Услуги 2021'!G12</f>
        <v>#DIV/0!</v>
      </c>
      <c r="R25" s="231" t="e">
        <f>'Услуги 2021'!V12/'Услуги 2021'!G12</f>
        <v>#DIV/0!</v>
      </c>
      <c r="S25" s="231" t="e">
        <f>'Услуги 2021'!W12/'Услуги 2021'!G12</f>
        <v>#DIV/0!</v>
      </c>
      <c r="T25" s="231" t="e">
        <f>'Услуги 2021'!X12/'Услуги 2021'!G12</f>
        <v>#DIV/0!</v>
      </c>
      <c r="U25" s="231" t="e">
        <f>'Услуги 2021'!Y12/'Услуги 2021'!G12</f>
        <v>#DIV/0!</v>
      </c>
      <c r="V25" s="231" t="e">
        <f>'Услуги 2021'!Z12/'Услуги 2021'!G12</f>
        <v>#DIV/0!</v>
      </c>
      <c r="W25" s="231" t="e">
        <f>'Услуги 2021'!AA12/'Услуги 2021'!G12</f>
        <v>#DIV/0!</v>
      </c>
      <c r="X25" s="231" t="e">
        <f>'Услуги 2021'!AB12/'Услуги 2021'!G12</f>
        <v>#DIV/0!</v>
      </c>
      <c r="Y25" s="231" t="e">
        <f>'Услуги 2021'!AC12/'Услуги 2021'!G12</f>
        <v>#DIV/0!</v>
      </c>
      <c r="Z25" s="231" t="e">
        <f>'Услуги 2021'!AE12/'Услуги 2021'!G12</f>
        <v>#DIV/0!</v>
      </c>
      <c r="AA25" s="279" t="e">
        <f>'Услуги 2021'!AF12/'Услуги 2021'!G12</f>
        <v>#DIV/0!</v>
      </c>
      <c r="AB25" s="279" t="e">
        <f>'Услуги 2021'!AH12/'Услуги 2021'!G12</f>
        <v>#DIV/0!</v>
      </c>
      <c r="AC25" s="279" t="e">
        <f>'Услуги 2021'!AI12/'Услуги 2021'!G12</f>
        <v>#DIV/0!</v>
      </c>
      <c r="AD25" s="279" t="e">
        <f>'Услуги 2021'!AJ12/'Услуги 2021'!G12</f>
        <v>#DIV/0!</v>
      </c>
      <c r="AE25" s="231" t="e">
        <f>'Услуги 2021'!AK12/'Услуги 2021'!G12</f>
        <v>#DIV/0!</v>
      </c>
      <c r="HE25" s="335"/>
      <c r="HF25" s="335"/>
      <c r="HG25" s="335"/>
      <c r="HH25" s="335"/>
      <c r="HI25" s="335"/>
      <c r="HJ25" s="335"/>
      <c r="HK25" s="335"/>
      <c r="HL25" s="335"/>
      <c r="HM25" s="335"/>
      <c r="HN25" s="335"/>
      <c r="HO25" s="335"/>
      <c r="HP25" s="335"/>
      <c r="HQ25" s="335"/>
      <c r="HR25" s="335"/>
      <c r="HS25" s="335"/>
      <c r="HT25" s="335"/>
      <c r="HU25" s="335"/>
      <c r="HV25" s="335"/>
      <c r="HW25" s="335"/>
    </row>
    <row r="26" spans="1:231" s="83" customFormat="1" ht="41.25" customHeight="1" x14ac:dyDescent="0.3">
      <c r="A26" s="92"/>
      <c r="B26" s="336" t="s">
        <v>900</v>
      </c>
      <c r="C26" s="229" t="s">
        <v>444</v>
      </c>
      <c r="D26" s="337" t="s">
        <v>171</v>
      </c>
      <c r="E26" s="338" t="s">
        <v>897</v>
      </c>
      <c r="F26" s="338" t="s">
        <v>897</v>
      </c>
      <c r="G26" s="338" t="s">
        <v>901</v>
      </c>
      <c r="H26" s="339" t="s">
        <v>899</v>
      </c>
      <c r="I26" s="339" t="s">
        <v>202</v>
      </c>
      <c r="J26" s="253" t="e">
        <f>K26+P26+R26+S26+T26+U26+V26+W26+X26+Y26+Z26+AE26</f>
        <v>#DIV/0!</v>
      </c>
      <c r="K26" s="231" t="e">
        <f>'Услуги 2021'!N13/'Услуги 2021'!G13</f>
        <v>#DIV/0!</v>
      </c>
      <c r="L26" s="279" t="e">
        <f>'Услуги 2021'!O13/'Услуги 2021'!G13</f>
        <v>#DIV/0!</v>
      </c>
      <c r="M26" s="279" t="e">
        <f>'Услуги 2021'!Q13/'Услуги 2021'!G13</f>
        <v>#DIV/0!</v>
      </c>
      <c r="N26" s="279" t="e">
        <f>'Услуги 2021'!R13/'Услуги 2021'!G13</f>
        <v>#DIV/0!</v>
      </c>
      <c r="O26" s="279" t="e">
        <f>'Услуги 2021'!S13/'Услуги 2021'!G13</f>
        <v>#DIV/0!</v>
      </c>
      <c r="P26" s="231" t="e">
        <f>'Услуги 2021'!T13/'Услуги 2021'!G13</f>
        <v>#DIV/0!</v>
      </c>
      <c r="Q26" s="279" t="e">
        <f>'Услуги 2021'!U13/'Услуги 2021'!G13</f>
        <v>#DIV/0!</v>
      </c>
      <c r="R26" s="231" t="e">
        <f>'Услуги 2021'!V13/'Услуги 2021'!G13</f>
        <v>#DIV/0!</v>
      </c>
      <c r="S26" s="231" t="e">
        <f>'Услуги 2021'!W13/'Услуги 2021'!G13</f>
        <v>#DIV/0!</v>
      </c>
      <c r="T26" s="231" t="e">
        <f>'Услуги 2021'!X13/'Услуги 2021'!G13</f>
        <v>#DIV/0!</v>
      </c>
      <c r="U26" s="231" t="e">
        <f>'Услуги 2021'!Y13/'Услуги 2021'!G13</f>
        <v>#DIV/0!</v>
      </c>
      <c r="V26" s="231" t="e">
        <f>'Услуги 2021'!Z13/'Услуги 2021'!G13</f>
        <v>#DIV/0!</v>
      </c>
      <c r="W26" s="231" t="e">
        <f>'Услуги 2021'!AA13/'Услуги 2021'!G13</f>
        <v>#DIV/0!</v>
      </c>
      <c r="X26" s="231" t="e">
        <f>'Услуги 2021'!AB13/'Услуги 2021'!G13</f>
        <v>#DIV/0!</v>
      </c>
      <c r="Y26" s="231" t="e">
        <f>'Услуги 2021'!AC13/'Услуги 2021'!G13</f>
        <v>#DIV/0!</v>
      </c>
      <c r="Z26" s="231" t="e">
        <f>'Услуги 2021'!AE13/'Услуги 2021'!G13</f>
        <v>#DIV/0!</v>
      </c>
      <c r="AA26" s="279" t="e">
        <f>'Услуги 2021'!AF13/'Услуги 2021'!G13</f>
        <v>#DIV/0!</v>
      </c>
      <c r="AB26" s="279" t="e">
        <f>'Услуги 2021'!AH13/'Услуги 2021'!G13</f>
        <v>#DIV/0!</v>
      </c>
      <c r="AC26" s="279" t="e">
        <f>'Услуги 2021'!AI13/'Услуги 2021'!G13</f>
        <v>#DIV/0!</v>
      </c>
      <c r="AD26" s="279" t="e">
        <f>'Услуги 2021'!AJ13/'Услуги 2021'!G13</f>
        <v>#DIV/0!</v>
      </c>
      <c r="AE26" s="231" t="e">
        <f>'Услуги 2021'!AK13/'Услуги 2021'!G13</f>
        <v>#DIV/0!</v>
      </c>
      <c r="HE26" s="335"/>
      <c r="HF26" s="335"/>
      <c r="HG26" s="335"/>
      <c r="HH26" s="335"/>
      <c r="HI26" s="335"/>
      <c r="HJ26" s="335"/>
      <c r="HK26" s="335"/>
      <c r="HL26" s="335"/>
      <c r="HM26" s="335"/>
      <c r="HN26" s="335"/>
      <c r="HO26" s="335"/>
      <c r="HP26" s="335"/>
      <c r="HQ26" s="335"/>
      <c r="HR26" s="335"/>
      <c r="HS26" s="335"/>
      <c r="HT26" s="335"/>
      <c r="HU26" s="335"/>
      <c r="HV26" s="335"/>
      <c r="HW26" s="335"/>
    </row>
    <row r="27" spans="1:231" s="83" customFormat="1" ht="41.25" customHeight="1" x14ac:dyDescent="0.3">
      <c r="A27" s="92"/>
      <c r="B27" s="340" t="s">
        <v>902</v>
      </c>
      <c r="C27" s="257" t="s">
        <v>471</v>
      </c>
      <c r="D27" s="337" t="s">
        <v>335</v>
      </c>
      <c r="E27" s="338" t="s">
        <v>897</v>
      </c>
      <c r="F27" s="338" t="s">
        <v>897</v>
      </c>
      <c r="G27" s="338" t="s">
        <v>901</v>
      </c>
      <c r="H27" s="339" t="s">
        <v>899</v>
      </c>
      <c r="I27" s="339" t="s">
        <v>202</v>
      </c>
      <c r="J27" s="253" t="e">
        <f>K27+P27+R27+S27+T27+U27+V27+W27+X27+Y27+Z27+AE27</f>
        <v>#DIV/0!</v>
      </c>
      <c r="K27" s="231" t="e">
        <f>'Услуги 2021'!N14/'Услуги 2021'!G14</f>
        <v>#DIV/0!</v>
      </c>
      <c r="L27" s="279" t="e">
        <f>'Услуги 2021'!O14/'Услуги 2021'!G14</f>
        <v>#DIV/0!</v>
      </c>
      <c r="M27" s="279" t="e">
        <f>'Услуги 2021'!Q14/'Услуги 2021'!G14</f>
        <v>#DIV/0!</v>
      </c>
      <c r="N27" s="279" t="e">
        <f>'Услуги 2021'!R14/'Услуги 2021'!G14</f>
        <v>#DIV/0!</v>
      </c>
      <c r="O27" s="279" t="e">
        <f>'Услуги 2021'!S14/'Услуги 2021'!G14</f>
        <v>#DIV/0!</v>
      </c>
      <c r="P27" s="231" t="e">
        <f>'Услуги 2021'!T14/'Услуги 2021'!G14</f>
        <v>#DIV/0!</v>
      </c>
      <c r="Q27" s="279" t="e">
        <f>'Услуги 2021'!U14/'Услуги 2021'!G14</f>
        <v>#DIV/0!</v>
      </c>
      <c r="R27" s="231" t="e">
        <f>'Услуги 2021'!V14/'Услуги 2021'!G14</f>
        <v>#DIV/0!</v>
      </c>
      <c r="S27" s="231" t="e">
        <f>'Услуги 2021'!W14/'Услуги 2021'!G14</f>
        <v>#DIV/0!</v>
      </c>
      <c r="T27" s="231" t="e">
        <f>'Услуги 2021'!X14/'Услуги 2021'!G14</f>
        <v>#DIV/0!</v>
      </c>
      <c r="U27" s="231" t="e">
        <f>'Услуги 2021'!Y14/'Услуги 2021'!G14</f>
        <v>#DIV/0!</v>
      </c>
      <c r="V27" s="231" t="e">
        <f>'Услуги 2021'!Z14/'Услуги 2021'!G14</f>
        <v>#DIV/0!</v>
      </c>
      <c r="W27" s="231" t="e">
        <f>'Услуги 2021'!AA14/'Услуги 2021'!G14</f>
        <v>#DIV/0!</v>
      </c>
      <c r="X27" s="231" t="e">
        <f>'Услуги 2021'!AB14/'Услуги 2021'!G14</f>
        <v>#DIV/0!</v>
      </c>
      <c r="Y27" s="231" t="e">
        <f>'Услуги 2021'!AC14/'Услуги 2021'!G14</f>
        <v>#DIV/0!</v>
      </c>
      <c r="Z27" s="231" t="e">
        <f>'Услуги 2021'!AE14/'Услуги 2021'!G14</f>
        <v>#DIV/0!</v>
      </c>
      <c r="AA27" s="279" t="e">
        <f>'Услуги 2021'!AF14/'Услуги 2021'!G14</f>
        <v>#DIV/0!</v>
      </c>
      <c r="AB27" s="279" t="e">
        <f>'Услуги 2021'!AH14/'Услуги 2021'!G14</f>
        <v>#DIV/0!</v>
      </c>
      <c r="AC27" s="279" t="e">
        <f>'Услуги 2021'!AI14/'Услуги 2021'!G14</f>
        <v>#DIV/0!</v>
      </c>
      <c r="AD27" s="279" t="e">
        <f>'Услуги 2021'!AJ14/'Услуги 2021'!G14</f>
        <v>#DIV/0!</v>
      </c>
      <c r="AE27" s="231" t="e">
        <f>'Услуги 2021'!AK14/'Услуги 2021'!G14</f>
        <v>#DIV/0!</v>
      </c>
      <c r="HE27" s="335"/>
      <c r="HF27" s="335"/>
      <c r="HG27" s="335"/>
      <c r="HH27" s="335"/>
      <c r="HI27" s="335"/>
      <c r="HJ27" s="335"/>
      <c r="HK27" s="335"/>
      <c r="HL27" s="335"/>
      <c r="HM27" s="335"/>
      <c r="HN27" s="335"/>
      <c r="HO27" s="335"/>
      <c r="HP27" s="335"/>
      <c r="HQ27" s="335"/>
      <c r="HR27" s="335"/>
      <c r="HS27" s="335"/>
      <c r="HT27" s="335"/>
      <c r="HU27" s="335"/>
      <c r="HV27" s="335"/>
      <c r="HW27" s="335"/>
    </row>
    <row r="28" spans="1:231" s="83" customFormat="1" ht="41.25" customHeight="1" x14ac:dyDescent="0.3">
      <c r="A28" s="92"/>
      <c r="B28" s="336" t="s">
        <v>903</v>
      </c>
      <c r="C28" s="256" t="s">
        <v>482</v>
      </c>
      <c r="D28" s="337" t="s">
        <v>484</v>
      </c>
      <c r="E28" s="338" t="s">
        <v>904</v>
      </c>
      <c r="F28" s="338" t="s">
        <v>897</v>
      </c>
      <c r="G28" s="338" t="s">
        <v>898</v>
      </c>
      <c r="H28" s="339" t="s">
        <v>211</v>
      </c>
      <c r="I28" s="339" t="s">
        <v>209</v>
      </c>
      <c r="J28" s="253" t="e">
        <f>K28+P28+R28+S28+T28+U28+V28+W28+X28+Y28+Z28+AE28</f>
        <v>#DIV/0!</v>
      </c>
      <c r="K28" s="231" t="e">
        <f>'Услуги 2021'!N15/'Услуги 2021'!G15</f>
        <v>#DIV/0!</v>
      </c>
      <c r="L28" s="279" t="e">
        <f>'Услуги 2021'!O15/'Услуги 2021'!G15</f>
        <v>#DIV/0!</v>
      </c>
      <c r="M28" s="279" t="e">
        <f>'Услуги 2021'!Q15/'Услуги 2021'!G15</f>
        <v>#DIV/0!</v>
      </c>
      <c r="N28" s="279" t="e">
        <f>'Услуги 2021'!R15/'Услуги 2021'!G15</f>
        <v>#DIV/0!</v>
      </c>
      <c r="O28" s="279" t="e">
        <f>'Услуги 2021'!S15/'Услуги 2021'!G15</f>
        <v>#DIV/0!</v>
      </c>
      <c r="P28" s="231" t="e">
        <f>'Услуги 2021'!T15/'Услуги 2021'!G15</f>
        <v>#DIV/0!</v>
      </c>
      <c r="Q28" s="279" t="e">
        <f>'Услуги 2021'!U15/'Услуги 2021'!G15</f>
        <v>#DIV/0!</v>
      </c>
      <c r="R28" s="231" t="e">
        <f>'Услуги 2021'!V15/'Услуги 2021'!G15</f>
        <v>#DIV/0!</v>
      </c>
      <c r="S28" s="231" t="e">
        <f>'Услуги 2021'!W15/'Услуги 2021'!G15</f>
        <v>#DIV/0!</v>
      </c>
      <c r="T28" s="231" t="e">
        <f>'Услуги 2021'!X15/'Услуги 2021'!G15</f>
        <v>#DIV/0!</v>
      </c>
      <c r="U28" s="231" t="e">
        <f>'Услуги 2021'!Y15/'Услуги 2021'!G15</f>
        <v>#DIV/0!</v>
      </c>
      <c r="V28" s="231" t="e">
        <f>'Услуги 2021'!Z15/'Услуги 2021'!G15</f>
        <v>#DIV/0!</v>
      </c>
      <c r="W28" s="231" t="e">
        <f>'Услуги 2021'!AA15/'Услуги 2021'!G15</f>
        <v>#DIV/0!</v>
      </c>
      <c r="X28" s="231" t="e">
        <f>'Услуги 2021'!AB15/'Услуги 2021'!G15</f>
        <v>#DIV/0!</v>
      </c>
      <c r="Y28" s="231" t="e">
        <f>'Услуги 2021'!AC15/'Услуги 2021'!G15</f>
        <v>#DIV/0!</v>
      </c>
      <c r="Z28" s="231" t="e">
        <f>'Услуги 2021'!AE15/'Услуги 2021'!G15</f>
        <v>#DIV/0!</v>
      </c>
      <c r="AA28" s="279" t="e">
        <f>'Услуги 2021'!AF15/'Услуги 2021'!G15</f>
        <v>#DIV/0!</v>
      </c>
      <c r="AB28" s="279" t="e">
        <f>'Услуги 2021'!AH15/'Услуги 2021'!G15</f>
        <v>#DIV/0!</v>
      </c>
      <c r="AC28" s="279" t="e">
        <f>'Услуги 2021'!AI15/'Услуги 2021'!G15</f>
        <v>#DIV/0!</v>
      </c>
      <c r="AD28" s="279" t="e">
        <f>'Услуги 2021'!AJ15/'Услуги 2021'!G15</f>
        <v>#DIV/0!</v>
      </c>
      <c r="AE28" s="231" t="e">
        <f>'Услуги 2021'!AK15/'Услуги 2021'!G15</f>
        <v>#DIV/0!</v>
      </c>
      <c r="HE28" s="335"/>
      <c r="HF28" s="335"/>
      <c r="HG28" s="335"/>
      <c r="HH28" s="335"/>
      <c r="HI28" s="335"/>
      <c r="HJ28" s="335"/>
      <c r="HK28" s="335"/>
      <c r="HL28" s="335"/>
      <c r="HM28" s="335"/>
      <c r="HN28" s="335"/>
      <c r="HO28" s="335"/>
      <c r="HP28" s="335"/>
      <c r="HQ28" s="335"/>
      <c r="HR28" s="335"/>
      <c r="HS28" s="335"/>
      <c r="HT28" s="335"/>
      <c r="HU28" s="335"/>
      <c r="HV28" s="335"/>
      <c r="HW28" s="335"/>
    </row>
    <row r="29" spans="1:231" s="83" customFormat="1" ht="41.25" customHeight="1" x14ac:dyDescent="0.3">
      <c r="A29" s="92"/>
      <c r="B29" s="336" t="s">
        <v>905</v>
      </c>
      <c r="C29" s="256" t="s">
        <v>483</v>
      </c>
      <c r="D29" s="337" t="s">
        <v>484</v>
      </c>
      <c r="E29" s="338" t="s">
        <v>904</v>
      </c>
      <c r="F29" s="338" t="s">
        <v>897</v>
      </c>
      <c r="G29" s="338" t="s">
        <v>906</v>
      </c>
      <c r="H29" s="339" t="s">
        <v>211</v>
      </c>
      <c r="I29" s="339" t="s">
        <v>209</v>
      </c>
      <c r="J29" s="253" t="e">
        <f>K29+P29+R29+S29+T29+U29+V29+W29+X29+Y29+Z29+AE29</f>
        <v>#DIV/0!</v>
      </c>
      <c r="K29" s="231" t="e">
        <f>'Услуги 2021'!N16/'Услуги 2021'!G16</f>
        <v>#DIV/0!</v>
      </c>
      <c r="L29" s="279" t="e">
        <f>'Услуги 2021'!O16/'Услуги 2021'!G16</f>
        <v>#DIV/0!</v>
      </c>
      <c r="M29" s="279" t="e">
        <f>'Услуги 2021'!Q16/'Услуги 2021'!G16</f>
        <v>#DIV/0!</v>
      </c>
      <c r="N29" s="279" t="e">
        <f>'Услуги 2021'!R16/'Услуги 2021'!G16</f>
        <v>#DIV/0!</v>
      </c>
      <c r="O29" s="279" t="e">
        <f>'Услуги 2021'!S16/'Услуги 2021'!G16</f>
        <v>#DIV/0!</v>
      </c>
      <c r="P29" s="231" t="e">
        <f>'Услуги 2021'!T16/'Услуги 2021'!G16</f>
        <v>#DIV/0!</v>
      </c>
      <c r="Q29" s="279" t="e">
        <f>'Услуги 2021'!U16/'Услуги 2021'!G16</f>
        <v>#DIV/0!</v>
      </c>
      <c r="R29" s="231" t="e">
        <f>'Услуги 2021'!V16/'Услуги 2021'!G16</f>
        <v>#DIV/0!</v>
      </c>
      <c r="S29" s="231" t="e">
        <f>'Услуги 2021'!W16/'Услуги 2021'!G16</f>
        <v>#DIV/0!</v>
      </c>
      <c r="T29" s="231" t="e">
        <f>'Услуги 2021'!X16/'Услуги 2021'!G16</f>
        <v>#DIV/0!</v>
      </c>
      <c r="U29" s="231" t="e">
        <f>'Услуги 2021'!Y16/'Услуги 2021'!G16</f>
        <v>#DIV/0!</v>
      </c>
      <c r="V29" s="231" t="e">
        <f>'Услуги 2021'!Z16/'Услуги 2021'!G16</f>
        <v>#DIV/0!</v>
      </c>
      <c r="W29" s="231" t="e">
        <f>'Услуги 2021'!AA16/'Услуги 2021'!G16</f>
        <v>#DIV/0!</v>
      </c>
      <c r="X29" s="231" t="e">
        <f>'Услуги 2021'!AB16/'Услуги 2021'!G16</f>
        <v>#DIV/0!</v>
      </c>
      <c r="Y29" s="231" t="e">
        <f>'Услуги 2021'!AC16/'Услуги 2021'!G16</f>
        <v>#DIV/0!</v>
      </c>
      <c r="Z29" s="231" t="e">
        <f>'Услуги 2021'!AE16/'Услуги 2021'!G16</f>
        <v>#DIV/0!</v>
      </c>
      <c r="AA29" s="279" t="e">
        <f>'Услуги 2021'!AF16/'Услуги 2021'!G16</f>
        <v>#DIV/0!</v>
      </c>
      <c r="AB29" s="279" t="e">
        <f>'Услуги 2021'!AH16/'Услуги 2021'!G16</f>
        <v>#DIV/0!</v>
      </c>
      <c r="AC29" s="279" t="e">
        <f>'Услуги 2021'!AI16/'Услуги 2021'!G16</f>
        <v>#DIV/0!</v>
      </c>
      <c r="AD29" s="279" t="e">
        <f>'Услуги 2021'!AJ16/'Услуги 2021'!G16</f>
        <v>#DIV/0!</v>
      </c>
      <c r="AE29" s="231" t="e">
        <f>'Услуги 2021'!AK16/'Услуги 2021'!G16</f>
        <v>#DIV/0!</v>
      </c>
      <c r="HE29" s="335"/>
      <c r="HF29" s="335"/>
      <c r="HG29" s="335"/>
      <c r="HH29" s="335"/>
      <c r="HI29" s="335"/>
      <c r="HJ29" s="335"/>
      <c r="HK29" s="335"/>
      <c r="HL29" s="335"/>
      <c r="HM29" s="335"/>
      <c r="HN29" s="335"/>
      <c r="HO29" s="335"/>
      <c r="HP29" s="335"/>
      <c r="HQ29" s="335"/>
      <c r="HR29" s="335"/>
      <c r="HS29" s="335"/>
      <c r="HT29" s="335"/>
      <c r="HU29" s="335"/>
      <c r="HV29" s="335"/>
      <c r="HW29" s="335"/>
    </row>
    <row r="30" spans="1:231" s="341" customFormat="1" ht="18.75" x14ac:dyDescent="0.3">
      <c r="A30" s="91" t="s">
        <v>258</v>
      </c>
      <c r="B30" s="91"/>
      <c r="C30" s="91"/>
      <c r="D30" s="91"/>
      <c r="E30" s="91"/>
      <c r="F30" s="91"/>
      <c r="G30" s="91"/>
      <c r="H30" s="91"/>
      <c r="I30" s="91"/>
      <c r="J30" s="253" t="e">
        <f>SUM(J25:J29)</f>
        <v>#DIV/0!</v>
      </c>
      <c r="K30" s="253" t="e">
        <f>SUM(K25:K29)</f>
        <v>#DIV/0!</v>
      </c>
      <c r="L30" s="280" t="e">
        <f t="shared" ref="L30:O30" si="2">SUM(L25:L29)</f>
        <v>#DIV/0!</v>
      </c>
      <c r="M30" s="280" t="e">
        <f t="shared" si="2"/>
        <v>#DIV/0!</v>
      </c>
      <c r="N30" s="280" t="e">
        <f t="shared" si="2"/>
        <v>#DIV/0!</v>
      </c>
      <c r="O30" s="280" t="e">
        <f t="shared" si="2"/>
        <v>#DIV/0!</v>
      </c>
      <c r="P30" s="253" t="e">
        <f>SUM(P25:P29)</f>
        <v>#DIV/0!</v>
      </c>
      <c r="Q30" s="280" t="e">
        <f t="shared" ref="Q30:AD30" si="3">SUM(Q25:Q29)</f>
        <v>#DIV/0!</v>
      </c>
      <c r="R30" s="253" t="e">
        <f t="shared" si="3"/>
        <v>#DIV/0!</v>
      </c>
      <c r="S30" s="253" t="e">
        <f t="shared" si="3"/>
        <v>#DIV/0!</v>
      </c>
      <c r="T30" s="253" t="e">
        <f t="shared" si="3"/>
        <v>#DIV/0!</v>
      </c>
      <c r="U30" s="253" t="e">
        <f t="shared" si="3"/>
        <v>#DIV/0!</v>
      </c>
      <c r="V30" s="253" t="e">
        <f t="shared" si="3"/>
        <v>#DIV/0!</v>
      </c>
      <c r="W30" s="253" t="e">
        <f t="shared" si="3"/>
        <v>#DIV/0!</v>
      </c>
      <c r="X30" s="253" t="e">
        <f t="shared" si="3"/>
        <v>#DIV/0!</v>
      </c>
      <c r="Y30" s="253" t="e">
        <f t="shared" si="3"/>
        <v>#DIV/0!</v>
      </c>
      <c r="Z30" s="253" t="e">
        <f t="shared" si="3"/>
        <v>#DIV/0!</v>
      </c>
      <c r="AA30" s="280" t="e">
        <f t="shared" si="3"/>
        <v>#DIV/0!</v>
      </c>
      <c r="AB30" s="280" t="e">
        <f t="shared" si="3"/>
        <v>#DIV/0!</v>
      </c>
      <c r="AC30" s="280" t="e">
        <f t="shared" si="3"/>
        <v>#DIV/0!</v>
      </c>
      <c r="AD30" s="280" t="e">
        <f t="shared" si="3"/>
        <v>#DIV/0!</v>
      </c>
      <c r="AE30" s="253" t="e">
        <f>SUM(AE25:AE29)</f>
        <v>#DIV/0!</v>
      </c>
      <c r="HE30" s="342"/>
      <c r="HF30" s="342"/>
      <c r="HG30" s="342"/>
      <c r="HH30" s="342"/>
      <c r="HI30" s="342"/>
      <c r="HJ30" s="342"/>
      <c r="HK30" s="342"/>
      <c r="HL30" s="342"/>
      <c r="HM30" s="342"/>
      <c r="HN30" s="342"/>
      <c r="HO30" s="342"/>
      <c r="HP30" s="342"/>
      <c r="HQ30" s="342"/>
      <c r="HR30" s="342"/>
      <c r="HS30" s="342"/>
      <c r="HT30" s="342"/>
      <c r="HU30" s="342"/>
      <c r="HV30" s="342"/>
      <c r="HW30" s="342"/>
    </row>
    <row r="31" spans="1:231" s="341" customFormat="1" ht="18.75" x14ac:dyDescent="0.3">
      <c r="A31" s="95" t="s">
        <v>908</v>
      </c>
      <c r="B31" s="95"/>
      <c r="C31" s="95"/>
      <c r="D31" s="95"/>
      <c r="E31" s="95"/>
      <c r="F31" s="95"/>
      <c r="G31" s="95"/>
      <c r="H31" s="95"/>
      <c r="I31" s="95"/>
      <c r="J31" s="254"/>
      <c r="K31" s="254"/>
      <c r="L31" s="254"/>
      <c r="M31" s="254"/>
      <c r="N31" s="254"/>
      <c r="O31" s="254"/>
      <c r="P31" s="254"/>
      <c r="Q31" s="254"/>
      <c r="R31" s="254"/>
      <c r="S31" s="254"/>
      <c r="T31" s="254"/>
      <c r="U31" s="254"/>
      <c r="V31" s="254"/>
      <c r="W31" s="254"/>
      <c r="X31" s="254"/>
      <c r="Y31" s="254"/>
      <c r="Z31" s="254"/>
      <c r="AA31" s="254"/>
      <c r="AB31" s="254"/>
      <c r="AC31" s="254"/>
      <c r="AD31" s="254"/>
      <c r="AE31" s="254"/>
      <c r="HE31" s="342"/>
      <c r="HF31" s="342"/>
      <c r="HG31" s="342"/>
      <c r="HH31" s="342"/>
      <c r="HI31" s="342"/>
      <c r="HJ31" s="342"/>
      <c r="HK31" s="342"/>
      <c r="HL31" s="342"/>
      <c r="HM31" s="342"/>
      <c r="HN31" s="342"/>
      <c r="HO31" s="342"/>
      <c r="HP31" s="342"/>
      <c r="HQ31" s="342"/>
      <c r="HR31" s="342"/>
      <c r="HS31" s="342"/>
      <c r="HT31" s="342"/>
      <c r="HU31" s="342"/>
      <c r="HV31" s="342"/>
      <c r="HW31" s="342"/>
    </row>
    <row r="32" spans="1:231" s="83" customFormat="1" ht="29.25" customHeight="1" x14ac:dyDescent="0.3">
      <c r="A32" s="92"/>
      <c r="B32" s="336" t="s">
        <v>896</v>
      </c>
      <c r="C32" s="229" t="s">
        <v>439</v>
      </c>
      <c r="D32" s="337" t="s">
        <v>171</v>
      </c>
      <c r="E32" s="338" t="s">
        <v>897</v>
      </c>
      <c r="F32" s="338" t="s">
        <v>897</v>
      </c>
      <c r="G32" s="338" t="s">
        <v>898</v>
      </c>
      <c r="H32" s="339" t="s">
        <v>899</v>
      </c>
      <c r="I32" s="339" t="s">
        <v>202</v>
      </c>
      <c r="J32" s="253" t="e">
        <f>K32+P32+R32+S32+T32+U32+V32+W32+X32+Y32+Z32+AE32</f>
        <v>#DIV/0!</v>
      </c>
      <c r="K32" s="231" t="e">
        <f>'Услуги 2022'!N12/'Услуги 2022'!G12</f>
        <v>#DIV/0!</v>
      </c>
      <c r="L32" s="279" t="e">
        <f>'Услуги 2022'!O12/'Услуги 2022'!G12</f>
        <v>#DIV/0!</v>
      </c>
      <c r="M32" s="279" t="e">
        <f>'Услуги 2022'!Q12/'Услуги 2022'!G12</f>
        <v>#DIV/0!</v>
      </c>
      <c r="N32" s="279" t="e">
        <f>'Услуги 2022'!R12/'Услуги 2022'!G12</f>
        <v>#DIV/0!</v>
      </c>
      <c r="O32" s="279" t="e">
        <f>'Услуги 2022'!S12/'Услуги 2022'!G12</f>
        <v>#DIV/0!</v>
      </c>
      <c r="P32" s="231" t="e">
        <f>'Услуги 2022'!T12/'Услуги 2022'!G12</f>
        <v>#DIV/0!</v>
      </c>
      <c r="Q32" s="279" t="e">
        <f>'Услуги 2022'!U12/'Услуги 2022'!G12</f>
        <v>#DIV/0!</v>
      </c>
      <c r="R32" s="231" t="e">
        <f>'Услуги 2022'!V12/'Услуги 2022'!G12</f>
        <v>#DIV/0!</v>
      </c>
      <c r="S32" s="231" t="e">
        <f>'Услуги 2022'!W12/'Услуги 2022'!G12</f>
        <v>#DIV/0!</v>
      </c>
      <c r="T32" s="231" t="e">
        <f>'Услуги 2022'!X12/'Услуги 2022'!G12</f>
        <v>#DIV/0!</v>
      </c>
      <c r="U32" s="231" t="e">
        <f>'Услуги 2022'!Y12/'Услуги 2022'!G12</f>
        <v>#DIV/0!</v>
      </c>
      <c r="V32" s="231" t="e">
        <f>'Услуги 2022'!Z12/'Услуги 2022'!G12</f>
        <v>#DIV/0!</v>
      </c>
      <c r="W32" s="231" t="e">
        <f>'Услуги 2022'!AA12/'Услуги 2022'!G12</f>
        <v>#DIV/0!</v>
      </c>
      <c r="X32" s="231" t="e">
        <f>'Услуги 2022'!AB12/'Услуги 2022'!G12</f>
        <v>#DIV/0!</v>
      </c>
      <c r="Y32" s="231" t="e">
        <f>'Услуги 2022'!AC12/'Услуги 2022'!G12</f>
        <v>#DIV/0!</v>
      </c>
      <c r="Z32" s="231" t="e">
        <f>'Услуги 2022'!AE12/'Услуги 2022'!G12</f>
        <v>#DIV/0!</v>
      </c>
      <c r="AA32" s="279" t="e">
        <f>'Услуги 2022'!AF12/'Услуги 2022'!G12</f>
        <v>#DIV/0!</v>
      </c>
      <c r="AB32" s="279" t="e">
        <f>'Услуги 2022'!AH12/'Услуги 2022'!G12</f>
        <v>#DIV/0!</v>
      </c>
      <c r="AC32" s="279" t="e">
        <f>'Услуги 2022'!AI12/'Услуги 2022'!G12</f>
        <v>#DIV/0!</v>
      </c>
      <c r="AD32" s="279" t="e">
        <f>'Услуги 2022'!AJ12/'Услуги 2022'!G12</f>
        <v>#DIV/0!</v>
      </c>
      <c r="AE32" s="231" t="e">
        <f>'Услуги 2022'!AK12/'Услуги 2022'!G12</f>
        <v>#DIV/0!</v>
      </c>
      <c r="HE32" s="335"/>
      <c r="HF32" s="335"/>
      <c r="HG32" s="335"/>
      <c r="HH32" s="335"/>
      <c r="HI32" s="335"/>
      <c r="HJ32" s="335"/>
      <c r="HK32" s="335"/>
      <c r="HL32" s="335"/>
      <c r="HM32" s="335"/>
      <c r="HN32" s="335"/>
      <c r="HO32" s="335"/>
      <c r="HP32" s="335"/>
      <c r="HQ32" s="335"/>
      <c r="HR32" s="335"/>
      <c r="HS32" s="335"/>
      <c r="HT32" s="335"/>
      <c r="HU32" s="335"/>
      <c r="HV32" s="335"/>
      <c r="HW32" s="335"/>
    </row>
    <row r="33" spans="1:231" s="83" customFormat="1" ht="41.25" customHeight="1" x14ac:dyDescent="0.3">
      <c r="A33" s="92"/>
      <c r="B33" s="336" t="s">
        <v>900</v>
      </c>
      <c r="C33" s="229" t="s">
        <v>444</v>
      </c>
      <c r="D33" s="337" t="s">
        <v>171</v>
      </c>
      <c r="E33" s="338" t="s">
        <v>897</v>
      </c>
      <c r="F33" s="338" t="s">
        <v>897</v>
      </c>
      <c r="G33" s="338" t="s">
        <v>901</v>
      </c>
      <c r="H33" s="339" t="s">
        <v>899</v>
      </c>
      <c r="I33" s="339" t="s">
        <v>202</v>
      </c>
      <c r="J33" s="253" t="e">
        <f>K33+P33+R33+S33+T33+U33+V33+W33+X33+Y33+Z33+AE33</f>
        <v>#DIV/0!</v>
      </c>
      <c r="K33" s="231" t="e">
        <f>'Услуги 2022'!N13/'Услуги 2022'!G13</f>
        <v>#DIV/0!</v>
      </c>
      <c r="L33" s="279" t="e">
        <f>'Услуги 2022'!O13/'Услуги 2022'!G13</f>
        <v>#DIV/0!</v>
      </c>
      <c r="M33" s="279" t="e">
        <f>'Услуги 2022'!Q13/'Услуги 2022'!G13</f>
        <v>#DIV/0!</v>
      </c>
      <c r="N33" s="279" t="e">
        <f>'Услуги 2022'!R13/'Услуги 2022'!G13</f>
        <v>#DIV/0!</v>
      </c>
      <c r="O33" s="279" t="e">
        <f>'Услуги 2022'!S13/'Услуги 2022'!G13</f>
        <v>#DIV/0!</v>
      </c>
      <c r="P33" s="231" t="e">
        <f>'Услуги 2022'!T13/'Услуги 2022'!G13</f>
        <v>#DIV/0!</v>
      </c>
      <c r="Q33" s="279" t="e">
        <f>'Услуги 2022'!U13/'Услуги 2022'!G13</f>
        <v>#DIV/0!</v>
      </c>
      <c r="R33" s="231" t="e">
        <f>'Услуги 2022'!V13/'Услуги 2022'!G13</f>
        <v>#DIV/0!</v>
      </c>
      <c r="S33" s="231" t="e">
        <f>'Услуги 2022'!W13/'Услуги 2022'!G13</f>
        <v>#DIV/0!</v>
      </c>
      <c r="T33" s="231" t="e">
        <f>'Услуги 2022'!X13/'Услуги 2022'!G13</f>
        <v>#DIV/0!</v>
      </c>
      <c r="U33" s="231" t="e">
        <f>'Услуги 2022'!Y13/'Услуги 2022'!G13</f>
        <v>#DIV/0!</v>
      </c>
      <c r="V33" s="231" t="e">
        <f>'Услуги 2022'!Z13/'Услуги 2022'!G13</f>
        <v>#DIV/0!</v>
      </c>
      <c r="W33" s="231" t="e">
        <f>'Услуги 2022'!AA13/'Услуги 2022'!G13</f>
        <v>#DIV/0!</v>
      </c>
      <c r="X33" s="231" t="e">
        <f>'Услуги 2022'!AB13/'Услуги 2022'!G13</f>
        <v>#DIV/0!</v>
      </c>
      <c r="Y33" s="231" t="e">
        <f>'Услуги 2022'!AC13/'Услуги 2022'!G13</f>
        <v>#DIV/0!</v>
      </c>
      <c r="Z33" s="231" t="e">
        <f>'Услуги 2022'!AE13/'Услуги 2022'!G13</f>
        <v>#DIV/0!</v>
      </c>
      <c r="AA33" s="279" t="e">
        <f>'Услуги 2022'!AF13/'Услуги 2022'!G13</f>
        <v>#DIV/0!</v>
      </c>
      <c r="AB33" s="279" t="e">
        <f>'Услуги 2022'!AH13/'Услуги 2022'!G13</f>
        <v>#DIV/0!</v>
      </c>
      <c r="AC33" s="279" t="e">
        <f>'Услуги 2022'!AI13/'Услуги 2022'!G13</f>
        <v>#DIV/0!</v>
      </c>
      <c r="AD33" s="279" t="e">
        <f>'Услуги 2022'!AJ13/'Услуги 2022'!G13</f>
        <v>#DIV/0!</v>
      </c>
      <c r="AE33" s="231" t="e">
        <f>'Услуги 2022'!AK13/'Услуги 2022'!G13</f>
        <v>#DIV/0!</v>
      </c>
      <c r="HE33" s="335"/>
      <c r="HF33" s="335"/>
      <c r="HG33" s="335"/>
      <c r="HH33" s="335"/>
      <c r="HI33" s="335"/>
      <c r="HJ33" s="335"/>
      <c r="HK33" s="335"/>
      <c r="HL33" s="335"/>
      <c r="HM33" s="335"/>
      <c r="HN33" s="335"/>
      <c r="HO33" s="335"/>
      <c r="HP33" s="335"/>
      <c r="HQ33" s="335"/>
      <c r="HR33" s="335"/>
      <c r="HS33" s="335"/>
      <c r="HT33" s="335"/>
      <c r="HU33" s="335"/>
      <c r="HV33" s="335"/>
      <c r="HW33" s="335"/>
    </row>
    <row r="34" spans="1:231" s="83" customFormat="1" ht="41.25" customHeight="1" x14ac:dyDescent="0.3">
      <c r="A34" s="92"/>
      <c r="B34" s="340" t="s">
        <v>902</v>
      </c>
      <c r="C34" s="257" t="s">
        <v>471</v>
      </c>
      <c r="D34" s="337" t="s">
        <v>335</v>
      </c>
      <c r="E34" s="338" t="s">
        <v>897</v>
      </c>
      <c r="F34" s="338" t="s">
        <v>897</v>
      </c>
      <c r="G34" s="338" t="s">
        <v>901</v>
      </c>
      <c r="H34" s="339" t="s">
        <v>899</v>
      </c>
      <c r="I34" s="339" t="s">
        <v>202</v>
      </c>
      <c r="J34" s="253" t="e">
        <f>K34+P34+R34+S34+T34+U34+V34+W34+X34+Y34+Z34+AE34</f>
        <v>#DIV/0!</v>
      </c>
      <c r="K34" s="231" t="e">
        <f>'Услуги 2022'!N14/'Услуги 2022'!G14</f>
        <v>#DIV/0!</v>
      </c>
      <c r="L34" s="279" t="e">
        <f>'Услуги 2022'!O14/'Услуги 2022'!G14</f>
        <v>#DIV/0!</v>
      </c>
      <c r="M34" s="279" t="e">
        <f>'Услуги 2022'!Q14/'Услуги 2022'!G14</f>
        <v>#DIV/0!</v>
      </c>
      <c r="N34" s="279" t="e">
        <f>'Услуги 2022'!R14/'Услуги 2022'!G14</f>
        <v>#DIV/0!</v>
      </c>
      <c r="O34" s="279" t="e">
        <f>'Услуги 2022'!S14/'Услуги 2022'!G14</f>
        <v>#DIV/0!</v>
      </c>
      <c r="P34" s="231" t="e">
        <f>'Услуги 2022'!T14/'Услуги 2022'!G14</f>
        <v>#DIV/0!</v>
      </c>
      <c r="Q34" s="279" t="e">
        <f>'Услуги 2022'!U14/'Услуги 2022'!G14</f>
        <v>#DIV/0!</v>
      </c>
      <c r="R34" s="231" t="e">
        <f>'Услуги 2022'!V14/'Услуги 2022'!G14</f>
        <v>#DIV/0!</v>
      </c>
      <c r="S34" s="231" t="e">
        <f>'Услуги 2022'!W14/'Услуги 2022'!G14</f>
        <v>#DIV/0!</v>
      </c>
      <c r="T34" s="231" t="e">
        <f>'Услуги 2022'!X14/'Услуги 2022'!G14</f>
        <v>#DIV/0!</v>
      </c>
      <c r="U34" s="231" t="e">
        <f>'Услуги 2022'!Y14/'Услуги 2022'!G14</f>
        <v>#DIV/0!</v>
      </c>
      <c r="V34" s="231" t="e">
        <f>'Услуги 2022'!Z14/'Услуги 2022'!G14</f>
        <v>#DIV/0!</v>
      </c>
      <c r="W34" s="231" t="e">
        <f>'Услуги 2022'!AA14/'Услуги 2022'!G14</f>
        <v>#DIV/0!</v>
      </c>
      <c r="X34" s="231" t="e">
        <f>'Услуги 2022'!AB14/'Услуги 2022'!G14</f>
        <v>#DIV/0!</v>
      </c>
      <c r="Y34" s="231" t="e">
        <f>'Услуги 2022'!AC14/'Услуги 2022'!G14</f>
        <v>#DIV/0!</v>
      </c>
      <c r="Z34" s="231" t="e">
        <f>'Услуги 2022'!AE14/'Услуги 2022'!G14</f>
        <v>#DIV/0!</v>
      </c>
      <c r="AA34" s="279" t="e">
        <f>'Услуги 2022'!AF14/'Услуги 2022'!G14</f>
        <v>#DIV/0!</v>
      </c>
      <c r="AB34" s="279" t="e">
        <f>'Услуги 2022'!AH14/'Услуги 2022'!G14</f>
        <v>#DIV/0!</v>
      </c>
      <c r="AC34" s="279" t="e">
        <f>'Услуги 2022'!AI14/'Услуги 2022'!G14</f>
        <v>#DIV/0!</v>
      </c>
      <c r="AD34" s="279" t="e">
        <f>'Услуги 2022'!AJ14/'Услуги 2022'!G14</f>
        <v>#DIV/0!</v>
      </c>
      <c r="AE34" s="231" t="e">
        <f>'Услуги 2022'!AK14/'Услуги 2022'!G14</f>
        <v>#DIV/0!</v>
      </c>
      <c r="HE34" s="335"/>
      <c r="HF34" s="335"/>
      <c r="HG34" s="335"/>
      <c r="HH34" s="335"/>
      <c r="HI34" s="335"/>
      <c r="HJ34" s="335"/>
      <c r="HK34" s="335"/>
      <c r="HL34" s="335"/>
      <c r="HM34" s="335"/>
      <c r="HN34" s="335"/>
      <c r="HO34" s="335"/>
      <c r="HP34" s="335"/>
      <c r="HQ34" s="335"/>
      <c r="HR34" s="335"/>
      <c r="HS34" s="335"/>
      <c r="HT34" s="335"/>
      <c r="HU34" s="335"/>
      <c r="HV34" s="335"/>
      <c r="HW34" s="335"/>
    </row>
    <row r="35" spans="1:231" s="83" customFormat="1" ht="41.25" customHeight="1" x14ac:dyDescent="0.3">
      <c r="A35" s="92"/>
      <c r="B35" s="336" t="s">
        <v>903</v>
      </c>
      <c r="C35" s="256" t="s">
        <v>482</v>
      </c>
      <c r="D35" s="337" t="s">
        <v>484</v>
      </c>
      <c r="E35" s="338" t="s">
        <v>904</v>
      </c>
      <c r="F35" s="338" t="s">
        <v>897</v>
      </c>
      <c r="G35" s="338" t="s">
        <v>898</v>
      </c>
      <c r="H35" s="339" t="s">
        <v>211</v>
      </c>
      <c r="I35" s="339" t="s">
        <v>209</v>
      </c>
      <c r="J35" s="253" t="e">
        <f>K35+P35+R35+S35+T35+U35+V35+W35+X35+Y35+Z35+AE35</f>
        <v>#DIV/0!</v>
      </c>
      <c r="K35" s="231" t="e">
        <f>'Услуги 2022'!N15/'Услуги 2022'!G15</f>
        <v>#DIV/0!</v>
      </c>
      <c r="L35" s="279" t="e">
        <f>'Услуги 2022'!O15/'Услуги 2022'!G15</f>
        <v>#DIV/0!</v>
      </c>
      <c r="M35" s="279" t="e">
        <f>'Услуги 2022'!Q15/'Услуги 2022'!G15</f>
        <v>#DIV/0!</v>
      </c>
      <c r="N35" s="279" t="e">
        <f>'Услуги 2022'!R15/'Услуги 2022'!G15</f>
        <v>#DIV/0!</v>
      </c>
      <c r="O35" s="279" t="e">
        <f>'Услуги 2022'!S15/'Услуги 2022'!G15</f>
        <v>#DIV/0!</v>
      </c>
      <c r="P35" s="231" t="e">
        <f>'Услуги 2022'!T15/'Услуги 2022'!G15</f>
        <v>#DIV/0!</v>
      </c>
      <c r="Q35" s="279" t="e">
        <f>'Услуги 2022'!U15/'Услуги 2022'!G15</f>
        <v>#DIV/0!</v>
      </c>
      <c r="R35" s="231" t="e">
        <f>'Услуги 2022'!V15/'Услуги 2022'!G15</f>
        <v>#DIV/0!</v>
      </c>
      <c r="S35" s="231" t="e">
        <f>'Услуги 2022'!W15/'Услуги 2022'!G15</f>
        <v>#DIV/0!</v>
      </c>
      <c r="T35" s="231" t="e">
        <f>'Услуги 2022'!X15/'Услуги 2022'!G15</f>
        <v>#DIV/0!</v>
      </c>
      <c r="U35" s="231" t="e">
        <f>'Услуги 2022'!Y15/'Услуги 2022'!G15</f>
        <v>#DIV/0!</v>
      </c>
      <c r="V35" s="231" t="e">
        <f>'Услуги 2022'!Z15/'Услуги 2022'!G15</f>
        <v>#DIV/0!</v>
      </c>
      <c r="W35" s="231" t="e">
        <f>'Услуги 2022'!AA15/'Услуги 2022'!G15</f>
        <v>#DIV/0!</v>
      </c>
      <c r="X35" s="231" t="e">
        <f>'Услуги 2022'!AB15/'Услуги 2022'!G15</f>
        <v>#DIV/0!</v>
      </c>
      <c r="Y35" s="231" t="e">
        <f>'Услуги 2022'!AC15/'Услуги 2022'!G15</f>
        <v>#DIV/0!</v>
      </c>
      <c r="Z35" s="231" t="e">
        <f>'Услуги 2022'!AE15/'Услуги 2022'!G15</f>
        <v>#DIV/0!</v>
      </c>
      <c r="AA35" s="279" t="e">
        <f>'Услуги 2022'!AF15/'Услуги 2022'!G15</f>
        <v>#DIV/0!</v>
      </c>
      <c r="AB35" s="279" t="e">
        <f>'Услуги 2022'!AH15/'Услуги 2022'!G15</f>
        <v>#DIV/0!</v>
      </c>
      <c r="AC35" s="279" t="e">
        <f>'Услуги 2022'!AI15/'Услуги 2022'!G15</f>
        <v>#DIV/0!</v>
      </c>
      <c r="AD35" s="279" t="e">
        <f>'Услуги 2022'!AJ15/'Услуги 2022'!G15</f>
        <v>#DIV/0!</v>
      </c>
      <c r="AE35" s="231" t="e">
        <f>'Услуги 2022'!AK15/'Услуги 2022'!G15</f>
        <v>#DIV/0!</v>
      </c>
      <c r="HE35" s="335"/>
      <c r="HF35" s="335"/>
      <c r="HG35" s="335"/>
      <c r="HH35" s="335"/>
      <c r="HI35" s="335"/>
      <c r="HJ35" s="335"/>
      <c r="HK35" s="335"/>
      <c r="HL35" s="335"/>
      <c r="HM35" s="335"/>
      <c r="HN35" s="335"/>
      <c r="HO35" s="335"/>
      <c r="HP35" s="335"/>
      <c r="HQ35" s="335"/>
      <c r="HR35" s="335"/>
      <c r="HS35" s="335"/>
      <c r="HT35" s="335"/>
      <c r="HU35" s="335"/>
      <c r="HV35" s="335"/>
      <c r="HW35" s="335"/>
    </row>
    <row r="36" spans="1:231" s="83" customFormat="1" ht="41.25" customHeight="1" x14ac:dyDescent="0.3">
      <c r="A36" s="92"/>
      <c r="B36" s="336" t="s">
        <v>905</v>
      </c>
      <c r="C36" s="256" t="s">
        <v>483</v>
      </c>
      <c r="D36" s="337" t="s">
        <v>484</v>
      </c>
      <c r="E36" s="338" t="s">
        <v>904</v>
      </c>
      <c r="F36" s="338" t="s">
        <v>897</v>
      </c>
      <c r="G36" s="338" t="s">
        <v>906</v>
      </c>
      <c r="H36" s="339" t="s">
        <v>211</v>
      </c>
      <c r="I36" s="339" t="s">
        <v>209</v>
      </c>
      <c r="J36" s="253" t="e">
        <f>K36+P36+R36+S36+T36+U36+V36+W36+X36+Y36+Z36+AE36</f>
        <v>#DIV/0!</v>
      </c>
      <c r="K36" s="231" t="e">
        <f>'Услуги 2022'!N16/'Услуги 2022'!G16</f>
        <v>#DIV/0!</v>
      </c>
      <c r="L36" s="279" t="e">
        <f>'Услуги 2022'!O16/'Услуги 2022'!G16</f>
        <v>#DIV/0!</v>
      </c>
      <c r="M36" s="279" t="e">
        <f>'Услуги 2022'!Q16/'Услуги 2022'!G16</f>
        <v>#DIV/0!</v>
      </c>
      <c r="N36" s="279" t="e">
        <f>'Услуги 2022'!R16/'Услуги 2022'!G16</f>
        <v>#DIV/0!</v>
      </c>
      <c r="O36" s="279" t="e">
        <f>'Услуги 2022'!S16/'Услуги 2022'!G16</f>
        <v>#DIV/0!</v>
      </c>
      <c r="P36" s="231" t="e">
        <f>'Услуги 2022'!T16/'Услуги 2022'!G16</f>
        <v>#DIV/0!</v>
      </c>
      <c r="Q36" s="279" t="e">
        <f>'Услуги 2022'!U16/'Услуги 2022'!G16</f>
        <v>#DIV/0!</v>
      </c>
      <c r="R36" s="231" t="e">
        <f>'Услуги 2022'!V16/'Услуги 2022'!G16</f>
        <v>#DIV/0!</v>
      </c>
      <c r="S36" s="231" t="e">
        <f>'Услуги 2022'!W16/'Услуги 2022'!G16</f>
        <v>#DIV/0!</v>
      </c>
      <c r="T36" s="231" t="e">
        <f>'Услуги 2022'!X16/'Услуги 2022'!G16</f>
        <v>#DIV/0!</v>
      </c>
      <c r="U36" s="231" t="e">
        <f>'Услуги 2022'!Y16/'Услуги 2022'!G16</f>
        <v>#DIV/0!</v>
      </c>
      <c r="V36" s="231" t="e">
        <f>'Услуги 2022'!Z16/'Услуги 2022'!G16</f>
        <v>#DIV/0!</v>
      </c>
      <c r="W36" s="231" t="e">
        <f>'Услуги 2022'!AA16/'Услуги 2022'!G16</f>
        <v>#DIV/0!</v>
      </c>
      <c r="X36" s="231" t="e">
        <f>'Услуги 2022'!AB16/'Услуги 2022'!G16</f>
        <v>#DIV/0!</v>
      </c>
      <c r="Y36" s="231" t="e">
        <f>'Услуги 2022'!AC16/'Услуги 2022'!G16</f>
        <v>#DIV/0!</v>
      </c>
      <c r="Z36" s="231" t="e">
        <f>'Услуги 2022'!AE16/'Услуги 2022'!G16</f>
        <v>#DIV/0!</v>
      </c>
      <c r="AA36" s="279" t="e">
        <f>'Услуги 2022'!AF16/'Услуги 2022'!G16</f>
        <v>#DIV/0!</v>
      </c>
      <c r="AB36" s="279" t="e">
        <f>'Услуги 2022'!AH16/'Услуги 2022'!G16</f>
        <v>#DIV/0!</v>
      </c>
      <c r="AC36" s="279" t="e">
        <f>'Услуги 2022'!AI16/'Услуги 2022'!G16</f>
        <v>#DIV/0!</v>
      </c>
      <c r="AD36" s="279" t="e">
        <f>'Услуги 2022'!AJ16/'Услуги 2022'!G16</f>
        <v>#DIV/0!</v>
      </c>
      <c r="AE36" s="231" t="e">
        <f>'Услуги 2022'!AK16/'Услуги 2022'!G16</f>
        <v>#DIV/0!</v>
      </c>
      <c r="HE36" s="335"/>
      <c r="HF36" s="335"/>
      <c r="HG36" s="335"/>
      <c r="HH36" s="335"/>
      <c r="HI36" s="335"/>
      <c r="HJ36" s="335"/>
      <c r="HK36" s="335"/>
      <c r="HL36" s="335"/>
      <c r="HM36" s="335"/>
      <c r="HN36" s="335"/>
      <c r="HO36" s="335"/>
      <c r="HP36" s="335"/>
      <c r="HQ36" s="335"/>
      <c r="HR36" s="335"/>
      <c r="HS36" s="335"/>
      <c r="HT36" s="335"/>
      <c r="HU36" s="335"/>
      <c r="HV36" s="335"/>
      <c r="HW36" s="335"/>
    </row>
    <row r="37" spans="1:231" s="341" customFormat="1" ht="18.75" x14ac:dyDescent="0.3">
      <c r="A37" s="91" t="s">
        <v>258</v>
      </c>
      <c r="B37" s="91"/>
      <c r="C37" s="91"/>
      <c r="D37" s="91"/>
      <c r="E37" s="91"/>
      <c r="F37" s="91"/>
      <c r="G37" s="91"/>
      <c r="H37" s="91"/>
      <c r="I37" s="91"/>
      <c r="J37" s="253" t="e">
        <f>SUM(J32:J36)</f>
        <v>#DIV/0!</v>
      </c>
      <c r="K37" s="253" t="e">
        <f>SUM(K32:K36)</f>
        <v>#DIV/0!</v>
      </c>
      <c r="L37" s="280" t="e">
        <f t="shared" ref="L37:O37" si="4">SUM(L32:L36)</f>
        <v>#DIV/0!</v>
      </c>
      <c r="M37" s="280" t="e">
        <f t="shared" si="4"/>
        <v>#DIV/0!</v>
      </c>
      <c r="N37" s="280" t="e">
        <f t="shared" si="4"/>
        <v>#DIV/0!</v>
      </c>
      <c r="O37" s="280" t="e">
        <f t="shared" si="4"/>
        <v>#DIV/0!</v>
      </c>
      <c r="P37" s="253" t="e">
        <f>SUM(P32:P36)</f>
        <v>#DIV/0!</v>
      </c>
      <c r="Q37" s="280" t="e">
        <f t="shared" ref="Q37:AD37" si="5">SUM(Q32:Q36)</f>
        <v>#DIV/0!</v>
      </c>
      <c r="R37" s="253" t="e">
        <f t="shared" si="5"/>
        <v>#DIV/0!</v>
      </c>
      <c r="S37" s="253" t="e">
        <f t="shared" si="5"/>
        <v>#DIV/0!</v>
      </c>
      <c r="T37" s="253" t="e">
        <f t="shared" si="5"/>
        <v>#DIV/0!</v>
      </c>
      <c r="U37" s="253" t="e">
        <f t="shared" si="5"/>
        <v>#DIV/0!</v>
      </c>
      <c r="V37" s="253" t="e">
        <f t="shared" si="5"/>
        <v>#DIV/0!</v>
      </c>
      <c r="W37" s="253" t="e">
        <f t="shared" si="5"/>
        <v>#DIV/0!</v>
      </c>
      <c r="X37" s="253" t="e">
        <f t="shared" si="5"/>
        <v>#DIV/0!</v>
      </c>
      <c r="Y37" s="253" t="e">
        <f t="shared" si="5"/>
        <v>#DIV/0!</v>
      </c>
      <c r="Z37" s="253" t="e">
        <f t="shared" si="5"/>
        <v>#DIV/0!</v>
      </c>
      <c r="AA37" s="280" t="e">
        <f t="shared" si="5"/>
        <v>#DIV/0!</v>
      </c>
      <c r="AB37" s="280" t="e">
        <f t="shared" si="5"/>
        <v>#DIV/0!</v>
      </c>
      <c r="AC37" s="280" t="e">
        <f t="shared" si="5"/>
        <v>#DIV/0!</v>
      </c>
      <c r="AD37" s="280" t="e">
        <f t="shared" si="5"/>
        <v>#DIV/0!</v>
      </c>
      <c r="AE37" s="253" t="e">
        <f>SUM(AE32:AE36)</f>
        <v>#DIV/0!</v>
      </c>
      <c r="HE37" s="342"/>
      <c r="HF37" s="342"/>
      <c r="HG37" s="342"/>
      <c r="HH37" s="342"/>
      <c r="HI37" s="342"/>
      <c r="HJ37" s="342"/>
      <c r="HK37" s="342"/>
      <c r="HL37" s="342"/>
      <c r="HM37" s="342"/>
      <c r="HN37" s="342"/>
      <c r="HO37" s="342"/>
      <c r="HP37" s="342"/>
      <c r="HQ37" s="342"/>
      <c r="HR37" s="342"/>
      <c r="HS37" s="342"/>
      <c r="HT37" s="342"/>
      <c r="HU37" s="342"/>
      <c r="HV37" s="342"/>
      <c r="HW37" s="342"/>
    </row>
  </sheetData>
  <sheetProtection password="C621" sheet="1" objects="1" scenarios="1"/>
  <mergeCells count="38">
    <mergeCell ref="T13:AE13"/>
    <mergeCell ref="K13:S13"/>
    <mergeCell ref="S14:S15"/>
    <mergeCell ref="T14:T15"/>
    <mergeCell ref="U14:U15"/>
    <mergeCell ref="V14:V15"/>
    <mergeCell ref="AE14:AE15"/>
    <mergeCell ref="K14:K15"/>
    <mergeCell ref="L14:O14"/>
    <mergeCell ref="P14:P15"/>
    <mergeCell ref="R14:R15"/>
    <mergeCell ref="W14:W15"/>
    <mergeCell ref="X14:X15"/>
    <mergeCell ref="Y14:Y15"/>
    <mergeCell ref="Z14:Z15"/>
    <mergeCell ref="AA14:AD14"/>
    <mergeCell ref="A7:AE7"/>
    <mergeCell ref="A8:Y8"/>
    <mergeCell ref="A9:Y9"/>
    <mergeCell ref="A11:A15"/>
    <mergeCell ref="B11:B15"/>
    <mergeCell ref="C11:C15"/>
    <mergeCell ref="D11:D15"/>
    <mergeCell ref="E11:E15"/>
    <mergeCell ref="F11:F15"/>
    <mergeCell ref="G11:G15"/>
    <mergeCell ref="H11:I11"/>
    <mergeCell ref="J11:AE11"/>
    <mergeCell ref="H12:H15"/>
    <mergeCell ref="I12:I15"/>
    <mergeCell ref="J12:J15"/>
    <mergeCell ref="K12:AE12"/>
    <mergeCell ref="V1:AE1"/>
    <mergeCell ref="V2:AE2"/>
    <mergeCell ref="B4:J4"/>
    <mergeCell ref="V4:AE4"/>
    <mergeCell ref="B5:J5"/>
    <mergeCell ref="V5:AE5"/>
  </mergeCells>
  <pageMargins left="0.39370078740157483" right="0.39370078740157483" top="0.39370078740157483" bottom="0.39370078740157483" header="0.31496062992125984" footer="0.31496062992125984"/>
  <pageSetup paperSize="8" scale="27" fitToHeight="3"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27"/>
  <sheetViews>
    <sheetView showGridLines="0" tabSelected="1" view="pageBreakPreview" zoomScale="90" zoomScaleSheetLayoutView="90" workbookViewId="0">
      <selection activeCell="C10" sqref="C10:F10"/>
    </sheetView>
  </sheetViews>
  <sheetFormatPr defaultColWidth="9.140625" defaultRowHeight="12.75" x14ac:dyDescent="0.2"/>
  <cols>
    <col min="1" max="1" width="38.140625" style="14" customWidth="1"/>
    <col min="2" max="2" width="23.42578125" style="14" customWidth="1"/>
    <col min="3" max="3" width="27.7109375" style="14" customWidth="1"/>
    <col min="4" max="4" width="7.85546875" style="14" customWidth="1"/>
    <col min="5" max="5" width="37.7109375" style="14" customWidth="1"/>
    <col min="6" max="6" width="32.7109375" style="14" customWidth="1"/>
    <col min="7" max="7" width="32.5703125" style="14" customWidth="1"/>
    <col min="8" max="8" width="25.5703125" style="14" customWidth="1"/>
    <col min="9" max="16384" width="9.140625" style="14"/>
  </cols>
  <sheetData>
    <row r="1" spans="1:8" s="1" customFormat="1" ht="52.5" customHeight="1" x14ac:dyDescent="0.25">
      <c r="D1" s="2"/>
      <c r="G1" s="378"/>
      <c r="H1" s="378"/>
    </row>
    <row r="2" spans="1:8" s="3" customFormat="1" ht="15" customHeight="1" x14ac:dyDescent="0.25">
      <c r="A2" s="382" t="s">
        <v>847</v>
      </c>
      <c r="B2" s="382"/>
      <c r="C2" s="382"/>
      <c r="D2" s="382"/>
      <c r="E2" s="382"/>
      <c r="F2" s="382"/>
      <c r="G2" s="378"/>
      <c r="H2" s="378"/>
    </row>
    <row r="3" spans="1:8" s="1" customFormat="1" ht="15" customHeight="1" x14ac:dyDescent="0.25">
      <c r="A3" s="382"/>
      <c r="B3" s="382"/>
      <c r="C3" s="382"/>
      <c r="D3" s="382"/>
      <c r="E3" s="382"/>
      <c r="F3" s="382"/>
      <c r="G3" s="378"/>
      <c r="H3" s="378"/>
    </row>
    <row r="4" spans="1:8" s="1" customFormat="1" ht="15.75" thickBot="1" x14ac:dyDescent="0.3">
      <c r="A4" s="382"/>
      <c r="B4" s="382"/>
      <c r="C4" s="382"/>
      <c r="D4" s="382"/>
      <c r="E4" s="382"/>
      <c r="F4" s="382"/>
      <c r="H4" s="4" t="s">
        <v>0</v>
      </c>
    </row>
    <row r="5" spans="1:8" s="1" customFormat="1" ht="15.75" x14ac:dyDescent="0.25">
      <c r="A5" s="5"/>
      <c r="B5" s="5"/>
      <c r="C5" s="5"/>
      <c r="D5" s="5"/>
      <c r="E5" s="5"/>
      <c r="F5" s="5"/>
      <c r="G5" s="6" t="s">
        <v>1</v>
      </c>
      <c r="H5" s="7" t="s">
        <v>2</v>
      </c>
    </row>
    <row r="6" spans="1:8" s="1" customFormat="1" ht="23.25" customHeight="1" x14ac:dyDescent="0.25">
      <c r="A6" s="383" t="s">
        <v>919</v>
      </c>
      <c r="B6" s="383"/>
      <c r="C6" s="383"/>
      <c r="D6" s="383"/>
      <c r="E6" s="383"/>
      <c r="F6" s="383"/>
      <c r="G6" s="6" t="s">
        <v>3</v>
      </c>
      <c r="H6" s="8"/>
    </row>
    <row r="7" spans="1:8" s="1" customFormat="1" ht="42" customHeight="1" thickBot="1" x14ac:dyDescent="0.3">
      <c r="A7" s="9" t="s">
        <v>17</v>
      </c>
      <c r="B7" s="9"/>
      <c r="C7" s="380"/>
      <c r="D7" s="380"/>
      <c r="E7" s="380"/>
      <c r="F7" s="380"/>
      <c r="G7" s="6" t="s">
        <v>4</v>
      </c>
      <c r="H7" s="10" t="s">
        <v>5</v>
      </c>
    </row>
    <row r="8" spans="1:8" s="1" customFormat="1" ht="28.5" customHeight="1" thickBot="1" x14ac:dyDescent="0.3">
      <c r="A8" s="11" t="s">
        <v>6</v>
      </c>
      <c r="B8" s="11"/>
      <c r="C8" s="381"/>
      <c r="D8" s="381"/>
      <c r="E8" s="381"/>
      <c r="F8" s="381"/>
      <c r="G8" s="6" t="s">
        <v>7</v>
      </c>
      <c r="H8" s="10"/>
    </row>
    <row r="9" spans="1:8" s="1" customFormat="1" ht="28.5" customHeight="1" thickBot="1" x14ac:dyDescent="0.3">
      <c r="A9" s="9" t="s">
        <v>8</v>
      </c>
      <c r="B9" s="9"/>
      <c r="C9" s="381"/>
      <c r="D9" s="381"/>
      <c r="E9" s="381"/>
      <c r="F9" s="381"/>
      <c r="G9" s="6" t="s">
        <v>7</v>
      </c>
      <c r="H9" s="10"/>
    </row>
    <row r="10" spans="1:8" s="1" customFormat="1" ht="55.5" customHeight="1" thickBot="1" x14ac:dyDescent="0.3">
      <c r="A10" s="9" t="s">
        <v>9</v>
      </c>
      <c r="B10" s="9"/>
      <c r="C10" s="384"/>
      <c r="D10" s="384"/>
      <c r="E10" s="384"/>
      <c r="F10" s="384"/>
      <c r="G10" s="6" t="s">
        <v>7</v>
      </c>
      <c r="H10" s="10"/>
    </row>
    <row r="11" spans="1:8" s="1" customFormat="1" ht="36" customHeight="1" thickBot="1" x14ac:dyDescent="0.3">
      <c r="A11" s="9" t="s">
        <v>10</v>
      </c>
      <c r="B11" s="9"/>
      <c r="C11" s="380" t="s">
        <v>372</v>
      </c>
      <c r="D11" s="380"/>
      <c r="E11" s="380"/>
      <c r="F11" s="380"/>
      <c r="G11" s="6" t="s">
        <v>7</v>
      </c>
      <c r="H11" s="10" t="s">
        <v>344</v>
      </c>
    </row>
    <row r="12" spans="1:8" s="1" customFormat="1" ht="72" hidden="1" customHeight="1" x14ac:dyDescent="0.25">
      <c r="A12" s="9" t="s">
        <v>11</v>
      </c>
      <c r="B12" s="9"/>
      <c r="C12" s="12"/>
      <c r="D12" s="13"/>
      <c r="E12" s="379"/>
      <c r="F12" s="379"/>
      <c r="G12" s="6"/>
      <c r="H12" s="10"/>
    </row>
    <row r="13" spans="1:8" s="1" customFormat="1" ht="28.5" customHeight="1" thickBot="1" x14ac:dyDescent="0.3">
      <c r="A13" s="9" t="s">
        <v>12</v>
      </c>
      <c r="B13" s="9"/>
      <c r="C13" s="362" t="s">
        <v>345</v>
      </c>
      <c r="D13" s="362"/>
      <c r="E13" s="362"/>
      <c r="F13" s="362"/>
      <c r="G13" s="6"/>
      <c r="H13" s="10" t="s">
        <v>865</v>
      </c>
    </row>
    <row r="14" spans="1:8" s="1" customFormat="1" ht="28.5" customHeight="1" thickBot="1" x14ac:dyDescent="0.3">
      <c r="A14" s="9" t="s">
        <v>13</v>
      </c>
      <c r="B14" s="9"/>
      <c r="C14" s="224" t="s">
        <v>397</v>
      </c>
      <c r="D14" s="225"/>
      <c r="E14" s="226"/>
      <c r="F14" s="226"/>
      <c r="G14" s="6" t="s">
        <v>14</v>
      </c>
      <c r="H14" s="10" t="s">
        <v>15</v>
      </c>
    </row>
    <row r="16" spans="1:8" ht="14.25" customHeight="1" x14ac:dyDescent="0.2">
      <c r="A16" s="354" t="s">
        <v>16</v>
      </c>
      <c r="B16" s="354"/>
      <c r="C16" s="354"/>
      <c r="D16" s="354"/>
      <c r="E16" s="354"/>
      <c r="F16" s="354"/>
      <c r="G16" s="354"/>
      <c r="H16" s="354"/>
    </row>
    <row r="17" spans="1:8" ht="13.5" thickBot="1" x14ac:dyDescent="0.25"/>
    <row r="18" spans="1:8" ht="12.75" customHeight="1" x14ac:dyDescent="0.2">
      <c r="A18" s="364" t="s">
        <v>17</v>
      </c>
      <c r="B18" s="355" t="s">
        <v>18</v>
      </c>
      <c r="C18" s="357"/>
      <c r="D18" s="363" t="s">
        <v>19</v>
      </c>
      <c r="E18" s="367" t="s">
        <v>20</v>
      </c>
      <c r="F18" s="368"/>
      <c r="G18" s="369"/>
      <c r="H18" s="16"/>
    </row>
    <row r="19" spans="1:8" ht="12.75" customHeight="1" x14ac:dyDescent="0.2">
      <c r="A19" s="365"/>
      <c r="B19" s="358"/>
      <c r="C19" s="359"/>
      <c r="D19" s="363"/>
      <c r="E19" s="15" t="s">
        <v>339</v>
      </c>
      <c r="F19" s="15" t="s">
        <v>481</v>
      </c>
      <c r="G19" s="55" t="s">
        <v>848</v>
      </c>
      <c r="H19" s="16"/>
    </row>
    <row r="20" spans="1:8" x14ac:dyDescent="0.2">
      <c r="A20" s="366"/>
      <c r="B20" s="360"/>
      <c r="C20" s="361"/>
      <c r="D20" s="363"/>
      <c r="E20" s="58" t="s">
        <v>272</v>
      </c>
      <c r="F20" s="312" t="s">
        <v>273</v>
      </c>
      <c r="G20" s="348" t="s">
        <v>274</v>
      </c>
      <c r="H20" s="17"/>
    </row>
    <row r="21" spans="1:8" ht="13.5" thickBot="1" x14ac:dyDescent="0.25">
      <c r="A21" s="179">
        <v>1</v>
      </c>
      <c r="B21" s="355">
        <v>2</v>
      </c>
      <c r="C21" s="356"/>
      <c r="D21" s="180">
        <v>3</v>
      </c>
      <c r="E21" s="181">
        <v>4</v>
      </c>
      <c r="F21" s="182">
        <v>5</v>
      </c>
      <c r="G21" s="183">
        <v>6</v>
      </c>
      <c r="H21" s="18"/>
    </row>
    <row r="22" spans="1:8" ht="18.75" customHeight="1" thickBot="1" x14ac:dyDescent="0.35">
      <c r="A22" s="374"/>
      <c r="B22" s="370" t="s">
        <v>22</v>
      </c>
      <c r="C22" s="370"/>
      <c r="D22" s="184" t="s">
        <v>23</v>
      </c>
      <c r="E22" s="185">
        <f>'Услуги 2020'!K17/1000</f>
        <v>0</v>
      </c>
      <c r="F22" s="185">
        <f>'Услуги 2021'!K17/1000</f>
        <v>0</v>
      </c>
      <c r="G22" s="186">
        <f>'Услуги 2022'!K17/1000</f>
        <v>0</v>
      </c>
      <c r="H22" s="19"/>
    </row>
    <row r="23" spans="1:8" ht="19.5" thickBot="1" x14ac:dyDescent="0.35">
      <c r="A23" s="375"/>
      <c r="B23" s="371" t="s">
        <v>24</v>
      </c>
      <c r="C23" s="371"/>
      <c r="D23" s="54" t="s">
        <v>25</v>
      </c>
      <c r="E23" s="56">
        <f>'Работы 2020'!L82/1000</f>
        <v>0</v>
      </c>
      <c r="F23" s="56">
        <f>'Работы 2021'!L82/1000</f>
        <v>0</v>
      </c>
      <c r="G23" s="187">
        <f>'Работы 2022'!L82/1000</f>
        <v>0</v>
      </c>
      <c r="H23" s="19"/>
    </row>
    <row r="24" spans="1:8" ht="42.75" customHeight="1" thickBot="1" x14ac:dyDescent="0.35">
      <c r="A24" s="375"/>
      <c r="B24" s="371" t="s">
        <v>26</v>
      </c>
      <c r="C24" s="371"/>
      <c r="D24" s="54" t="s">
        <v>27</v>
      </c>
      <c r="E24" s="56">
        <f>'Сод_Имущ 2020'!C10</f>
        <v>0</v>
      </c>
      <c r="F24" s="56">
        <f>'Сод_Имущ 2021'!C10</f>
        <v>0</v>
      </c>
      <c r="G24" s="187">
        <f>'Сод_Имущ 2022'!C10</f>
        <v>0</v>
      </c>
      <c r="H24" s="20"/>
    </row>
    <row r="25" spans="1:8" ht="28.5" customHeight="1" thickBot="1" x14ac:dyDescent="0.35">
      <c r="A25" s="375"/>
      <c r="B25" s="377" t="s">
        <v>29</v>
      </c>
      <c r="C25" s="377"/>
      <c r="D25" s="54" t="s">
        <v>28</v>
      </c>
      <c r="E25" s="56">
        <f>'Сод_Имущ 2020'!D10</f>
        <v>0</v>
      </c>
      <c r="F25" s="56">
        <f>'Сод_Имущ 2021'!D10</f>
        <v>0</v>
      </c>
      <c r="G25" s="187">
        <f>'Сод_Имущ 2022'!D10</f>
        <v>0</v>
      </c>
      <c r="H25" s="20"/>
    </row>
    <row r="26" spans="1:8" ht="26.25" customHeight="1" thickBot="1" x14ac:dyDescent="0.35">
      <c r="A26" s="375"/>
      <c r="B26" s="371" t="s">
        <v>30</v>
      </c>
      <c r="C26" s="371"/>
      <c r="D26" s="54" t="s">
        <v>31</v>
      </c>
      <c r="E26" s="56">
        <f>Корректировка!F6</f>
        <v>0</v>
      </c>
      <c r="F26" s="56">
        <f>Корректировка!G6</f>
        <v>0</v>
      </c>
      <c r="G26" s="56">
        <f>Корректировка!H6</f>
        <v>0</v>
      </c>
      <c r="H26" s="20"/>
    </row>
    <row r="27" spans="1:8" ht="19.5" thickBot="1" x14ac:dyDescent="0.35">
      <c r="A27" s="376"/>
      <c r="B27" s="372" t="s">
        <v>32</v>
      </c>
      <c r="C27" s="373"/>
      <c r="D27" s="188" t="s">
        <v>33</v>
      </c>
      <c r="E27" s="57">
        <f>E22+E23+E24+E25+E26</f>
        <v>0</v>
      </c>
      <c r="F27" s="57">
        <f t="shared" ref="F27:G27" si="0">F22+F23+F24+F25+F26</f>
        <v>0</v>
      </c>
      <c r="G27" s="57">
        <f t="shared" si="0"/>
        <v>0</v>
      </c>
      <c r="H27" s="20"/>
    </row>
  </sheetData>
  <sheetProtection password="C621" sheet="1" objects="1" scenarios="1"/>
  <mergeCells count="23">
    <mergeCell ref="G1:H3"/>
    <mergeCell ref="E12:F12"/>
    <mergeCell ref="C7:F7"/>
    <mergeCell ref="C8:F8"/>
    <mergeCell ref="C9:F9"/>
    <mergeCell ref="C11:F11"/>
    <mergeCell ref="A2:F4"/>
    <mergeCell ref="A6:F6"/>
    <mergeCell ref="C10:F10"/>
    <mergeCell ref="B22:C22"/>
    <mergeCell ref="B23:C23"/>
    <mergeCell ref="B24:C24"/>
    <mergeCell ref="B27:C27"/>
    <mergeCell ref="A22:A27"/>
    <mergeCell ref="B25:C25"/>
    <mergeCell ref="B26:C26"/>
    <mergeCell ref="A16:H16"/>
    <mergeCell ref="B21:C21"/>
    <mergeCell ref="B18:C20"/>
    <mergeCell ref="C13:F13"/>
    <mergeCell ref="D18:D20"/>
    <mergeCell ref="A18:A20"/>
    <mergeCell ref="E18:G18"/>
  </mergeCells>
  <phoneticPr fontId="0" type="noConversion"/>
  <pageMargins left="0.39370078740157483" right="0.39370078740157483" top="0.39370078740157483" bottom="0.39370078740157483" header="0.51181102362204722" footer="0.51181102362204722"/>
  <pageSetup paperSize="9" scale="61" firstPageNumber="0" orientation="landscape"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24"/>
  <sheetViews>
    <sheetView view="pageBreakPreview" zoomScale="80" zoomScaleSheetLayoutView="80" workbookViewId="0">
      <selection activeCell="C6" sqref="C6"/>
    </sheetView>
  </sheetViews>
  <sheetFormatPr defaultColWidth="9.140625" defaultRowHeight="10.5" x14ac:dyDescent="0.15"/>
  <cols>
    <col min="1" max="1" width="102" style="26" customWidth="1"/>
    <col min="2" max="2" width="18.28515625" style="26" customWidth="1"/>
    <col min="3" max="5" width="29.5703125" style="26" customWidth="1"/>
    <col min="6" max="16384" width="9.140625" style="26"/>
  </cols>
  <sheetData>
    <row r="1" spans="1:77" s="21" customFormat="1" ht="30" customHeight="1" x14ac:dyDescent="0.2">
      <c r="A1" s="392" t="s">
        <v>35</v>
      </c>
      <c r="B1" s="392"/>
      <c r="C1" s="392"/>
      <c r="D1" s="392"/>
      <c r="E1" s="392"/>
    </row>
    <row r="2" spans="1:77" s="23" customFormat="1" ht="9.75" customHeight="1" thickBot="1" x14ac:dyDescent="0.2">
      <c r="A2" s="27"/>
      <c r="B2" s="27"/>
      <c r="C2" s="27"/>
      <c r="D2" s="27"/>
      <c r="E2" s="27"/>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row>
    <row r="3" spans="1:77" s="24" customFormat="1" ht="17.25" customHeight="1" x14ac:dyDescent="0.2">
      <c r="A3" s="385" t="s">
        <v>18</v>
      </c>
      <c r="B3" s="387" t="s">
        <v>36</v>
      </c>
      <c r="C3" s="389" t="s">
        <v>37</v>
      </c>
      <c r="D3" s="390"/>
      <c r="E3" s="391"/>
    </row>
    <row r="4" spans="1:77" s="25" customFormat="1" ht="45.75" customHeight="1" x14ac:dyDescent="0.2">
      <c r="A4" s="386"/>
      <c r="B4" s="388"/>
      <c r="C4" s="28" t="s">
        <v>849</v>
      </c>
      <c r="D4" s="28" t="s">
        <v>850</v>
      </c>
      <c r="E4" s="207" t="s">
        <v>851</v>
      </c>
    </row>
    <row r="5" spans="1:77" s="25" customFormat="1" ht="13.5" thickBot="1" x14ac:dyDescent="0.25">
      <c r="A5" s="59" t="s">
        <v>38</v>
      </c>
      <c r="B5" s="29" t="s">
        <v>39</v>
      </c>
      <c r="C5" s="29" t="s">
        <v>40</v>
      </c>
      <c r="D5" s="29" t="s">
        <v>41</v>
      </c>
      <c r="E5" s="208" t="s">
        <v>42</v>
      </c>
    </row>
    <row r="6" spans="1:77" s="25" customFormat="1" ht="30" customHeight="1" x14ac:dyDescent="0.2">
      <c r="A6" s="60" t="s">
        <v>43</v>
      </c>
      <c r="B6" s="196" t="s">
        <v>44</v>
      </c>
      <c r="C6" s="197">
        <f>C7+C14+C16+C17+C18+C19+C20+C21+C22+C23+C24</f>
        <v>0</v>
      </c>
      <c r="D6" s="197">
        <f>D7+D14+D16+D17+D18+D19+D20+D21+D22+D23+D24</f>
        <v>0</v>
      </c>
      <c r="E6" s="197">
        <f>E7+E14+E16+E17+E18+E19+E20+E21+E22+E23+E24</f>
        <v>0</v>
      </c>
    </row>
    <row r="7" spans="1:77" s="25" customFormat="1" ht="30" customHeight="1" x14ac:dyDescent="0.2">
      <c r="A7" s="61" t="s">
        <v>45</v>
      </c>
      <c r="B7" s="198" t="s">
        <v>46</v>
      </c>
      <c r="C7" s="49">
        <f>SUM(C8:C13)</f>
        <v>0</v>
      </c>
      <c r="D7" s="49">
        <f>SUM(D8:D13)</f>
        <v>0</v>
      </c>
      <c r="E7" s="199">
        <f>SUM(E8:E13)</f>
        <v>0</v>
      </c>
    </row>
    <row r="8" spans="1:77" s="25" customFormat="1" ht="39.75" customHeight="1" x14ac:dyDescent="0.2">
      <c r="A8" s="62" t="s">
        <v>47</v>
      </c>
      <c r="B8" s="200" t="s">
        <v>48</v>
      </c>
      <c r="C8" s="49">
        <f>(SUM('Услуги 2020'!O17,'Услуги 2020'!AF17,'Работы 2020'!P82,'Работы 2020'!AG82)/1000)+Корректировка!F8</f>
        <v>0</v>
      </c>
      <c r="D8" s="49">
        <f>(SUM('Услуги 2021'!O17,'Услуги 2021'!AF17,'Работы 2021'!P82,'Работы 2021'!AG82)/1000)+Корректировка!F8</f>
        <v>0</v>
      </c>
      <c r="E8" s="199">
        <f>(SUM('Услуги 2022'!O17,'Услуги 2022'!AF17,'Работы 2022'!P82,'Работы 2022'!AG82)/1000)+Корректировка!F8</f>
        <v>0</v>
      </c>
    </row>
    <row r="9" spans="1:77" s="25" customFormat="1" ht="18" customHeight="1" x14ac:dyDescent="0.2">
      <c r="A9" s="62" t="s">
        <v>49</v>
      </c>
      <c r="B9" s="200" t="s">
        <v>50</v>
      </c>
      <c r="C9" s="49">
        <f>(SUM('Услуги 2020'!P17,'Услуги 2020'!AG17,'Работы 2020'!Q82,'Работы 2020'!AH82)/1000)+Корректировка!F9</f>
        <v>0</v>
      </c>
      <c r="D9" s="49">
        <f>(SUM('Услуги 2021'!P17,'Услуги 2021'!AG17,'Работы 2021'!Q82,'Работы 2021'!AH82)/1000)+Корректировка!F9</f>
        <v>0</v>
      </c>
      <c r="E9" s="199">
        <f>(SUM('Услуги 2022'!P17,'Услуги 2022'!AG17,'Работы 2022'!Q82,'Работы 2022'!AH82)/1000)+Корректировка!F9</f>
        <v>0</v>
      </c>
    </row>
    <row r="10" spans="1:77" s="25" customFormat="1" ht="21.75" customHeight="1" x14ac:dyDescent="0.2">
      <c r="A10" s="62" t="s">
        <v>51</v>
      </c>
      <c r="B10" s="200" t="s">
        <v>52</v>
      </c>
      <c r="C10" s="49">
        <f>(SUM('Услуги 2020'!Q17,'Услуги 2020'!AH17,'Работы 2020'!R82,'Работы 2020'!AI82)/1000)+Корректировка!F10</f>
        <v>0</v>
      </c>
      <c r="D10" s="49">
        <f>(SUM('Услуги 2021'!Q17,'Услуги 2021'!AH17,'Работы 2021'!R82,'Работы 2021'!AI82)/1000)+Корректировка!F10</f>
        <v>0</v>
      </c>
      <c r="E10" s="199">
        <f>(SUM('Услуги 2022'!Q17,'Услуги 2022'!AH17,'Работы 2022'!R82,'Работы 2022'!AI82)/1000)+Корректировка!F10</f>
        <v>0</v>
      </c>
    </row>
    <row r="11" spans="1:77" s="25" customFormat="1" ht="18" customHeight="1" x14ac:dyDescent="0.2">
      <c r="A11" s="62" t="s">
        <v>53</v>
      </c>
      <c r="B11" s="200" t="s">
        <v>54</v>
      </c>
      <c r="C11" s="136">
        <f>(('Услуги 2020'!R17+'Услуги 2020'!AI17+'Работы 2020'!S82+'Работы 2020'!AJ82)/1000)+Корректировка!F11</f>
        <v>0</v>
      </c>
      <c r="D11" s="136">
        <f>(('Услуги 2021'!R17+'Услуги 2021'!AI17+'Работы 2021'!S82+'Работы 2021'!AJ82)/1000)+Корректировка!F11</f>
        <v>0</v>
      </c>
      <c r="E11" s="199">
        <f>(('Услуги 2022'!R17+'Услуги 2022'!AI17+'Работы 2022'!S82+'Работы 2022'!AJ82)/1000)+Корректировка!F11</f>
        <v>0</v>
      </c>
    </row>
    <row r="12" spans="1:77" s="25" customFormat="1" ht="32.25" customHeight="1" x14ac:dyDescent="0.2">
      <c r="A12" s="62" t="s">
        <v>55</v>
      </c>
      <c r="B12" s="201" t="s">
        <v>56</v>
      </c>
      <c r="C12" s="138"/>
      <c r="D12" s="138"/>
      <c r="E12" s="202"/>
    </row>
    <row r="13" spans="1:77" s="25" customFormat="1" ht="18.75" customHeight="1" x14ac:dyDescent="0.2">
      <c r="A13" s="63" t="s">
        <v>57</v>
      </c>
      <c r="B13" s="200" t="s">
        <v>58</v>
      </c>
      <c r="C13" s="137">
        <f>(('Услуги 2020'!S17+'Услуги 2020'!AJ17+'Работы 2020'!T82+'Работы 2020'!AK82)/1000)+Корректировка!F12</f>
        <v>0</v>
      </c>
      <c r="D13" s="137">
        <f>(('Услуги 2021'!S17+'Услуги 2021'!AJ17+'Работы 2021'!T82+'Работы 2021'!AK82)/1000)+Корректировка!F12</f>
        <v>0</v>
      </c>
      <c r="E13" s="199">
        <f>(('Услуги 2022'!S17+'Услуги 2022'!AJ17+'Работы 2022'!T82+'Работы 2022'!AK82)/1000)+Корректировка!F12</f>
        <v>0</v>
      </c>
    </row>
    <row r="14" spans="1:77" s="25" customFormat="1" ht="54" customHeight="1" x14ac:dyDescent="0.2">
      <c r="A14" s="64" t="s">
        <v>388</v>
      </c>
      <c r="B14" s="198" t="s">
        <v>58</v>
      </c>
      <c r="C14" s="49">
        <f>(SUM('Услуги 2020'!T17,'Работы 2020'!U82)/1000)+Корректировка!F113</f>
        <v>0</v>
      </c>
      <c r="D14" s="49">
        <f>(SUM('Услуги 2021'!T17,'Работы 2021'!U82)/1000)+Корректировка!F13</f>
        <v>0</v>
      </c>
      <c r="E14" s="199">
        <f>(SUM('Услуги 2022'!T17,'Работы 2022'!U82)/1000)+Корректировка!F13</f>
        <v>0</v>
      </c>
    </row>
    <row r="15" spans="1:77" s="25" customFormat="1" ht="28.5" customHeight="1" x14ac:dyDescent="0.2">
      <c r="A15" s="65" t="s">
        <v>59</v>
      </c>
      <c r="B15" s="200" t="s">
        <v>60</v>
      </c>
      <c r="C15" s="49">
        <f>(SUM('Услуги 2020'!U17,'Работы 2020'!V82)/1000)+Корректировка!F14</f>
        <v>0</v>
      </c>
      <c r="D15" s="49">
        <f>(SUM('Услуги 2021'!U17,'Работы 2021'!V82)/1000)+Корректировка!F14</f>
        <v>0</v>
      </c>
      <c r="E15" s="199">
        <f>(SUM('Услуги 2022'!U17,'Работы 2022'!V82)/1000)+Корректировка!F14</f>
        <v>0</v>
      </c>
    </row>
    <row r="16" spans="1:77" s="25" customFormat="1" ht="53.25" customHeight="1" x14ac:dyDescent="0.2">
      <c r="A16" s="64" t="s">
        <v>340</v>
      </c>
      <c r="B16" s="198" t="s">
        <v>58</v>
      </c>
      <c r="C16" s="49">
        <f>(SUM('Услуги 2020'!V17,'Работы 2020'!W82)/1000)+Корректировка!F15</f>
        <v>0</v>
      </c>
      <c r="D16" s="49">
        <f>(SUM('Услуги 2021'!V17,'Работы 2021'!W82)/1000)+Корректировка!F15</f>
        <v>0</v>
      </c>
      <c r="E16" s="199">
        <f>(SUM('Услуги 2022'!V17,'Работы 2022'!W82)/1000)+Корректировка!F15</f>
        <v>0</v>
      </c>
    </row>
    <row r="17" spans="1:5" s="25" customFormat="1" ht="30" customHeight="1" x14ac:dyDescent="0.2">
      <c r="A17" s="64" t="s">
        <v>61</v>
      </c>
      <c r="B17" s="198" t="s">
        <v>58</v>
      </c>
      <c r="C17" s="49">
        <f>(('Услуги 2020'!W17+'Работы 2020'!X82)/1000)+Корректировка!F16</f>
        <v>0</v>
      </c>
      <c r="D17" s="49">
        <f>(('Услуги 2021'!W17+'Работы 2021'!X82)/1000)+Корректировка!F16</f>
        <v>0</v>
      </c>
      <c r="E17" s="199">
        <f>(('Услуги 2022'!W17+'Работы 2022'!X82)/1000)+Корректировка!F16</f>
        <v>0</v>
      </c>
    </row>
    <row r="18" spans="1:5" s="25" customFormat="1" ht="18.75" customHeight="1" x14ac:dyDescent="0.2">
      <c r="A18" s="64" t="s">
        <v>62</v>
      </c>
      <c r="B18" s="198" t="s">
        <v>63</v>
      </c>
      <c r="C18" s="49">
        <f>(('Услуги 2020'!X17+'Работы 2020'!Y82)/1000+'Сод_Имущ 2020'!D10)+Корректировка!F17</f>
        <v>0</v>
      </c>
      <c r="D18" s="49">
        <f>(('Услуги 2021'!X17+'Работы 2021'!Y82)/1000+'Сод_Имущ 2021'!D10)+Корректировка!F17</f>
        <v>0</v>
      </c>
      <c r="E18" s="199">
        <f>(('Услуги 2022'!X17+'Работы 2022'!Y82)/1000+'Сод_Имущ 2021'!D10)+Корректировка!F17</f>
        <v>0</v>
      </c>
    </row>
    <row r="19" spans="1:5" s="25" customFormat="1" ht="19.5" customHeight="1" x14ac:dyDescent="0.2">
      <c r="A19" s="66" t="s">
        <v>389</v>
      </c>
      <c r="B19" s="198" t="s">
        <v>58</v>
      </c>
      <c r="C19" s="49">
        <f>(('Услуги 2020'!Y17+'Работы 2020'!Z82)/1000+'Сод_Имущ 2020'!C10)+Корректировка!F18</f>
        <v>0</v>
      </c>
      <c r="D19" s="49">
        <f>(('Услуги 2021'!Y17+'Работы 2021'!Z82)/1000+'Сод_Имущ 2021'!C10)+Корректировка!F18</f>
        <v>0</v>
      </c>
      <c r="E19" s="199">
        <f>(('Услуги 2022'!Y17+'Работы 2022'!Z82)/1000+'Сод_Имущ 2022'!C10)+Корректировка!F18</f>
        <v>0</v>
      </c>
    </row>
    <row r="20" spans="1:5" s="25" customFormat="1" ht="19.5" customHeight="1" x14ac:dyDescent="0.2">
      <c r="A20" s="194" t="s">
        <v>390</v>
      </c>
      <c r="B20" s="198" t="s">
        <v>58</v>
      </c>
      <c r="C20" s="49">
        <f>(('Услуги 2020'!Z17+'Работы 2020'!AA82)/1000)+Корректировка!F19</f>
        <v>0</v>
      </c>
      <c r="D20" s="49">
        <f>(('Услуги 2021'!Z17+'Работы 2021'!AA82)/1000)+Корректировка!F19</f>
        <v>0</v>
      </c>
      <c r="E20" s="199">
        <f>(('Услуги 2022'!Z17+'Работы 2022'!AA82)/1000)+Корректировка!F19</f>
        <v>0</v>
      </c>
    </row>
    <row r="21" spans="1:5" s="25" customFormat="1" ht="44.25" customHeight="1" x14ac:dyDescent="0.2">
      <c r="A21" s="209" t="s">
        <v>341</v>
      </c>
      <c r="B21" s="198" t="s">
        <v>58</v>
      </c>
      <c r="C21" s="49">
        <f>(('Услуги 2020'!AA17+'Работы 2020'!AB82)/1000)+Корректировка!F20</f>
        <v>0</v>
      </c>
      <c r="D21" s="49">
        <f>(('Услуги 2021'!AA17+'Работы 2021'!AB82)/1000)+Корректировка!F20</f>
        <v>0</v>
      </c>
      <c r="E21" s="199">
        <f>(('Услуги 2022'!AA17+'Работы 2022'!AB82)/1000)+Корректировка!F20</f>
        <v>0</v>
      </c>
    </row>
    <row r="22" spans="1:5" s="25" customFormat="1" ht="18.75" customHeight="1" x14ac:dyDescent="0.2">
      <c r="A22" s="195" t="s">
        <v>103</v>
      </c>
      <c r="B22" s="198" t="s">
        <v>64</v>
      </c>
      <c r="C22" s="49">
        <f>(('Услуги 2020'!AB17+'Работы 2020'!AC82)/1000)+Корректировка!F21</f>
        <v>0</v>
      </c>
      <c r="D22" s="49">
        <f>(('Услуги 2021'!AB17+'Работы 2021'!AC82)/1000)+Корректировка!F21</f>
        <v>0</v>
      </c>
      <c r="E22" s="199">
        <f>(('Услуги 2022'!AB17+'Работы 2022'!AC82)/1000)+Корректировка!F21</f>
        <v>0</v>
      </c>
    </row>
    <row r="23" spans="1:5" ht="18.75" customHeight="1" x14ac:dyDescent="0.2">
      <c r="A23" s="67" t="s">
        <v>104</v>
      </c>
      <c r="B23" s="198" t="s">
        <v>65</v>
      </c>
      <c r="C23" s="49">
        <f>(('Услуги 2020'!AC17+'Работы 2020'!AD82)/1000)+Корректировка!F22</f>
        <v>0</v>
      </c>
      <c r="D23" s="49">
        <f>(('Услуги 2021'!AC17+'Работы 2021'!AD82)/1000)+Корректировка!F22</f>
        <v>0</v>
      </c>
      <c r="E23" s="199">
        <f>(('Услуги 2022'!AC17+'Работы 2022'!AD82)/1000)+Корректировка!F22</f>
        <v>0</v>
      </c>
    </row>
    <row r="24" spans="1:5" ht="18.75" customHeight="1" thickBot="1" x14ac:dyDescent="0.25">
      <c r="A24" s="210" t="s">
        <v>105</v>
      </c>
      <c r="B24" s="203" t="s">
        <v>58</v>
      </c>
      <c r="C24" s="204">
        <f>(('Услуги 2020'!AK17+'Работы 2020'!AL82)/1000)+Корректировка!F23</f>
        <v>0</v>
      </c>
      <c r="D24" s="204">
        <f>(('Услуги 2021'!AK17+'Работы 2021'!AL82)/1000)+Корректировка!F23</f>
        <v>0</v>
      </c>
      <c r="E24" s="205">
        <f>(('Услуги 2022'!AK17+'Работы 2022'!AL82)/1000)+Корректировка!F23</f>
        <v>0</v>
      </c>
    </row>
  </sheetData>
  <sheetProtection password="C621" sheet="1" objects="1" scenarios="1" selectLockedCells="1" selectUnlockedCells="1"/>
  <mergeCells count="4">
    <mergeCell ref="A3:A4"/>
    <mergeCell ref="B3:B4"/>
    <mergeCell ref="C3:E3"/>
    <mergeCell ref="A1:E1"/>
  </mergeCells>
  <phoneticPr fontId="0" type="noConversion"/>
  <pageMargins left="0.39370078740157483" right="0.39370078740157483" top="0.39370078740157483" bottom="0.39370078740157483" header="0.31496062992125984" footer="0.51181102362204722"/>
  <pageSetup paperSize="9" scale="66" firstPageNumber="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17"/>
  <sheetViews>
    <sheetView view="pageBreakPreview" zoomScale="80" zoomScaleSheetLayoutView="80" workbookViewId="0">
      <pane xSplit="8" ySplit="11" topLeftCell="I15" activePane="bottomRight" state="frozen"/>
      <selection pane="topRight" activeCell="I1" sqref="I1"/>
      <selection pane="bottomLeft" activeCell="A12" sqref="A12"/>
      <selection pane="bottomRight" activeCell="E16" sqref="E16"/>
    </sheetView>
  </sheetViews>
  <sheetFormatPr defaultColWidth="1.7109375" defaultRowHeight="12.75" customHeight="1" x14ac:dyDescent="0.2"/>
  <cols>
    <col min="1" max="1" width="21.140625" style="14" customWidth="1"/>
    <col min="2" max="2" width="30.7109375" style="14" customWidth="1"/>
    <col min="3" max="3" width="36.140625" style="14" customWidth="1"/>
    <col min="4" max="4" width="24" style="14" customWidth="1"/>
    <col min="5" max="6" width="13.42578125" style="14" customWidth="1"/>
    <col min="7" max="7" width="15.85546875" style="14" customWidth="1"/>
    <col min="8" max="8" width="15.5703125" style="14" customWidth="1"/>
    <col min="9" max="9" width="10.42578125" style="14" customWidth="1"/>
    <col min="10" max="10" width="8" style="14" customWidth="1"/>
    <col min="11" max="11" width="19.5703125" style="14" customWidth="1"/>
    <col min="12" max="12" width="11.140625" style="14" customWidth="1"/>
    <col min="13" max="13" width="12" style="14" customWidth="1"/>
    <col min="14" max="14" width="16.85546875" style="14" customWidth="1"/>
    <col min="15" max="15" width="13.42578125" style="14" customWidth="1"/>
    <col min="16" max="16" width="8.28515625" style="14" customWidth="1"/>
    <col min="17" max="17" width="6" style="14" customWidth="1"/>
    <col min="18" max="18" width="12.7109375" style="14" customWidth="1"/>
    <col min="19" max="19" width="7.7109375" style="14" customWidth="1"/>
    <col min="20" max="22" width="15.28515625" style="14" customWidth="1"/>
    <col min="23" max="29" width="15.42578125" style="14" customWidth="1"/>
    <col min="30" max="30" width="11.5703125" style="14" customWidth="1"/>
    <col min="31" max="31" width="16.85546875" style="14" customWidth="1"/>
    <col min="32" max="32" width="14" style="14" customWidth="1"/>
    <col min="33" max="33" width="7.7109375" style="14" customWidth="1"/>
    <col min="34" max="34" width="5.85546875" style="14" customWidth="1"/>
    <col min="35" max="35" width="12.5703125" style="14" customWidth="1"/>
    <col min="36" max="36" width="6.5703125" style="14" customWidth="1"/>
    <col min="37" max="37" width="12.5703125" style="14" customWidth="1"/>
    <col min="38" max="16384" width="1.7109375" style="14"/>
  </cols>
  <sheetData>
    <row r="1" spans="1:37" s="1" customFormat="1" ht="12.75" customHeight="1" x14ac:dyDescent="0.25">
      <c r="A1" s="45" t="s">
        <v>852</v>
      </c>
      <c r="C1" s="45"/>
      <c r="D1" s="45"/>
      <c r="E1" s="45"/>
      <c r="F1" s="45"/>
      <c r="G1" s="45"/>
      <c r="H1" s="45"/>
      <c r="I1" s="45"/>
      <c r="J1" s="45"/>
      <c r="K1" s="45"/>
      <c r="L1" s="45"/>
      <c r="M1" s="45"/>
      <c r="N1" s="45"/>
      <c r="O1" s="45"/>
      <c r="P1" s="45"/>
      <c r="Q1" s="45"/>
      <c r="R1" s="45"/>
      <c r="S1" s="45"/>
      <c r="T1" s="45"/>
      <c r="U1" s="45"/>
      <c r="V1" s="45"/>
      <c r="W1" s="45"/>
      <c r="X1" s="45"/>
      <c r="Y1" s="45"/>
    </row>
    <row r="2" spans="1:37" ht="12.75" customHeight="1" x14ac:dyDescent="0.2">
      <c r="A2" s="34" t="s">
        <v>210</v>
      </c>
    </row>
    <row r="3" spans="1:37" ht="12.75" customHeight="1" x14ac:dyDescent="0.2">
      <c r="A3" s="402" t="s">
        <v>718</v>
      </c>
      <c r="B3" s="402" t="s">
        <v>67</v>
      </c>
      <c r="C3" s="402"/>
      <c r="D3" s="402" t="s">
        <v>68</v>
      </c>
      <c r="E3" s="402" t="s">
        <v>69</v>
      </c>
      <c r="F3" s="402"/>
      <c r="G3" s="402"/>
      <c r="H3" s="402" t="s">
        <v>70</v>
      </c>
      <c r="I3" s="402" t="s">
        <v>71</v>
      </c>
      <c r="J3" s="402" t="s">
        <v>19</v>
      </c>
      <c r="K3" s="403" t="s">
        <v>235</v>
      </c>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7"/>
    </row>
    <row r="4" spans="1:37" ht="12.75" customHeight="1" x14ac:dyDescent="0.2">
      <c r="A4" s="402"/>
      <c r="B4" s="402"/>
      <c r="C4" s="402"/>
      <c r="D4" s="402"/>
      <c r="E4" s="404" t="s">
        <v>72</v>
      </c>
      <c r="F4" s="404" t="s">
        <v>73</v>
      </c>
      <c r="G4" s="404" t="s">
        <v>74</v>
      </c>
      <c r="H4" s="402"/>
      <c r="I4" s="402"/>
      <c r="J4" s="402"/>
      <c r="K4" s="393" t="s">
        <v>421</v>
      </c>
      <c r="L4" s="414" t="s">
        <v>204</v>
      </c>
      <c r="M4" s="417" t="s">
        <v>346</v>
      </c>
      <c r="N4" s="422" t="s">
        <v>75</v>
      </c>
      <c r="O4" s="422"/>
      <c r="P4" s="422"/>
      <c r="Q4" s="422"/>
      <c r="R4" s="422"/>
      <c r="S4" s="422"/>
      <c r="T4" s="422"/>
      <c r="U4" s="422"/>
      <c r="V4" s="422"/>
      <c r="W4" s="422"/>
      <c r="X4" s="422"/>
      <c r="Y4" s="422"/>
      <c r="Z4" s="422"/>
      <c r="AA4" s="422"/>
      <c r="AB4" s="422"/>
      <c r="AC4" s="422"/>
      <c r="AD4" s="422"/>
      <c r="AE4" s="422"/>
      <c r="AF4" s="422"/>
      <c r="AG4" s="422"/>
      <c r="AH4" s="422"/>
      <c r="AI4" s="422"/>
      <c r="AJ4" s="422"/>
      <c r="AK4" s="423"/>
    </row>
    <row r="5" spans="1:37" ht="12.75" customHeight="1" x14ac:dyDescent="0.2">
      <c r="A5" s="402"/>
      <c r="B5" s="403" t="s">
        <v>72</v>
      </c>
      <c r="C5" s="403" t="s">
        <v>76</v>
      </c>
      <c r="D5" s="402"/>
      <c r="E5" s="404"/>
      <c r="F5" s="404"/>
      <c r="G5" s="404"/>
      <c r="H5" s="402"/>
      <c r="I5" s="402"/>
      <c r="J5" s="402"/>
      <c r="K5" s="393"/>
      <c r="L5" s="415"/>
      <c r="M5" s="418"/>
      <c r="N5" s="419" t="s">
        <v>77</v>
      </c>
      <c r="O5" s="420"/>
      <c r="P5" s="420"/>
      <c r="Q5" s="420"/>
      <c r="R5" s="420"/>
      <c r="S5" s="420"/>
      <c r="T5" s="420"/>
      <c r="U5" s="420"/>
      <c r="V5" s="420"/>
      <c r="W5" s="421"/>
      <c r="X5" s="419" t="s">
        <v>78</v>
      </c>
      <c r="Y5" s="420"/>
      <c r="Z5" s="420"/>
      <c r="AA5" s="420"/>
      <c r="AB5" s="420"/>
      <c r="AC5" s="420"/>
      <c r="AD5" s="420"/>
      <c r="AE5" s="420"/>
      <c r="AF5" s="420"/>
      <c r="AG5" s="420"/>
      <c r="AH5" s="420"/>
      <c r="AI5" s="420"/>
      <c r="AJ5" s="420"/>
      <c r="AK5" s="421"/>
    </row>
    <row r="6" spans="1:37" ht="12.75" customHeight="1" x14ac:dyDescent="0.2">
      <c r="A6" s="402"/>
      <c r="B6" s="403"/>
      <c r="C6" s="403"/>
      <c r="D6" s="402"/>
      <c r="E6" s="404"/>
      <c r="F6" s="404"/>
      <c r="G6" s="404"/>
      <c r="H6" s="402"/>
      <c r="I6" s="402"/>
      <c r="J6" s="402"/>
      <c r="K6" s="393"/>
      <c r="L6" s="415"/>
      <c r="M6" s="399"/>
      <c r="N6" s="394" t="s">
        <v>79</v>
      </c>
      <c r="O6" s="394"/>
      <c r="P6" s="394"/>
      <c r="Q6" s="394"/>
      <c r="R6" s="394"/>
      <c r="S6" s="394"/>
      <c r="T6" s="395" t="s">
        <v>918</v>
      </c>
      <c r="U6" s="396"/>
      <c r="V6" s="397" t="s">
        <v>342</v>
      </c>
      <c r="W6" s="410" t="s">
        <v>80</v>
      </c>
      <c r="X6" s="408" t="s">
        <v>916</v>
      </c>
      <c r="Y6" s="394" t="s">
        <v>81</v>
      </c>
      <c r="Z6" s="394" t="s">
        <v>82</v>
      </c>
      <c r="AA6" s="412" t="s">
        <v>343</v>
      </c>
      <c r="AB6" s="394" t="s">
        <v>83</v>
      </c>
      <c r="AC6" s="394" t="s">
        <v>84</v>
      </c>
      <c r="AD6" s="399" t="s">
        <v>237</v>
      </c>
      <c r="AE6" s="394" t="s">
        <v>85</v>
      </c>
      <c r="AF6" s="394"/>
      <c r="AG6" s="394"/>
      <c r="AH6" s="394"/>
      <c r="AI6" s="394"/>
      <c r="AJ6" s="394"/>
      <c r="AK6" s="395" t="s">
        <v>86</v>
      </c>
    </row>
    <row r="7" spans="1:37" ht="12.75" customHeight="1" x14ac:dyDescent="0.2">
      <c r="A7" s="402"/>
      <c r="B7" s="403"/>
      <c r="C7" s="403"/>
      <c r="D7" s="402"/>
      <c r="E7" s="404"/>
      <c r="F7" s="404"/>
      <c r="G7" s="404"/>
      <c r="H7" s="402"/>
      <c r="I7" s="402"/>
      <c r="J7" s="402"/>
      <c r="K7" s="393"/>
      <c r="L7" s="415"/>
      <c r="M7" s="399"/>
      <c r="N7" s="393" t="s">
        <v>419</v>
      </c>
      <c r="O7" s="403" t="s">
        <v>75</v>
      </c>
      <c r="P7" s="403"/>
      <c r="Q7" s="403"/>
      <c r="R7" s="403"/>
      <c r="S7" s="403"/>
      <c r="T7" s="393" t="s">
        <v>21</v>
      </c>
      <c r="U7" s="291" t="s">
        <v>87</v>
      </c>
      <c r="V7" s="397"/>
      <c r="W7" s="411"/>
      <c r="X7" s="409"/>
      <c r="Y7" s="403"/>
      <c r="Z7" s="403"/>
      <c r="AA7" s="412"/>
      <c r="AB7" s="403"/>
      <c r="AC7" s="403"/>
      <c r="AD7" s="399"/>
      <c r="AE7" s="393" t="s">
        <v>420</v>
      </c>
      <c r="AF7" s="403" t="s">
        <v>75</v>
      </c>
      <c r="AG7" s="403"/>
      <c r="AH7" s="403"/>
      <c r="AI7" s="403"/>
      <c r="AJ7" s="403"/>
      <c r="AK7" s="407"/>
    </row>
    <row r="8" spans="1:37" ht="12.75" customHeight="1" x14ac:dyDescent="0.2">
      <c r="A8" s="402"/>
      <c r="B8" s="403"/>
      <c r="C8" s="403"/>
      <c r="D8" s="402"/>
      <c r="E8" s="404"/>
      <c r="F8" s="404"/>
      <c r="G8" s="404"/>
      <c r="H8" s="402"/>
      <c r="I8" s="402"/>
      <c r="J8" s="402"/>
      <c r="K8" s="393"/>
      <c r="L8" s="415"/>
      <c r="M8" s="399"/>
      <c r="N8" s="393"/>
      <c r="O8" s="393" t="s">
        <v>88</v>
      </c>
      <c r="P8" s="393" t="s">
        <v>89</v>
      </c>
      <c r="Q8" s="393" t="s">
        <v>90</v>
      </c>
      <c r="R8" s="393" t="s">
        <v>91</v>
      </c>
      <c r="S8" s="393" t="s">
        <v>92</v>
      </c>
      <c r="T8" s="393"/>
      <c r="U8" s="407" t="s">
        <v>93</v>
      </c>
      <c r="V8" s="397"/>
      <c r="W8" s="411"/>
      <c r="X8" s="409"/>
      <c r="Y8" s="403"/>
      <c r="Z8" s="403"/>
      <c r="AA8" s="412"/>
      <c r="AB8" s="403"/>
      <c r="AC8" s="403"/>
      <c r="AD8" s="399"/>
      <c r="AE8" s="393"/>
      <c r="AF8" s="393" t="s">
        <v>94</v>
      </c>
      <c r="AG8" s="393" t="s">
        <v>89</v>
      </c>
      <c r="AH8" s="393" t="s">
        <v>90</v>
      </c>
      <c r="AI8" s="393" t="s">
        <v>91</v>
      </c>
      <c r="AJ8" s="393" t="s">
        <v>92</v>
      </c>
      <c r="AK8" s="407"/>
    </row>
    <row r="9" spans="1:37" ht="12.75" customHeight="1" x14ac:dyDescent="0.2">
      <c r="A9" s="402"/>
      <c r="B9" s="403"/>
      <c r="C9" s="403"/>
      <c r="D9" s="402"/>
      <c r="E9" s="404"/>
      <c r="F9" s="404"/>
      <c r="G9" s="404"/>
      <c r="H9" s="402"/>
      <c r="I9" s="402"/>
      <c r="J9" s="402"/>
      <c r="K9" s="393"/>
      <c r="L9" s="415"/>
      <c r="M9" s="399"/>
      <c r="N9" s="393"/>
      <c r="O9" s="393"/>
      <c r="P9" s="393"/>
      <c r="Q9" s="393"/>
      <c r="R9" s="393"/>
      <c r="S9" s="393"/>
      <c r="T9" s="393"/>
      <c r="U9" s="407"/>
      <c r="V9" s="397"/>
      <c r="W9" s="411"/>
      <c r="X9" s="409"/>
      <c r="Y9" s="403"/>
      <c r="Z9" s="403"/>
      <c r="AA9" s="412"/>
      <c r="AB9" s="403"/>
      <c r="AC9" s="403"/>
      <c r="AD9" s="399"/>
      <c r="AE9" s="393"/>
      <c r="AF9" s="393"/>
      <c r="AG9" s="393"/>
      <c r="AH9" s="393"/>
      <c r="AI9" s="393"/>
      <c r="AJ9" s="393"/>
      <c r="AK9" s="407"/>
    </row>
    <row r="10" spans="1:37" ht="132.75" customHeight="1" x14ac:dyDescent="0.2">
      <c r="A10" s="402"/>
      <c r="B10" s="403"/>
      <c r="C10" s="403"/>
      <c r="D10" s="402"/>
      <c r="E10" s="404"/>
      <c r="F10" s="404"/>
      <c r="G10" s="404"/>
      <c r="H10" s="402"/>
      <c r="I10" s="402"/>
      <c r="J10" s="402"/>
      <c r="K10" s="393"/>
      <c r="L10" s="416"/>
      <c r="M10" s="400"/>
      <c r="N10" s="401"/>
      <c r="O10" s="393"/>
      <c r="P10" s="393"/>
      <c r="Q10" s="393"/>
      <c r="R10" s="393"/>
      <c r="S10" s="393"/>
      <c r="T10" s="393"/>
      <c r="U10" s="407"/>
      <c r="V10" s="398"/>
      <c r="W10" s="411"/>
      <c r="X10" s="395"/>
      <c r="Y10" s="403"/>
      <c r="Z10" s="403"/>
      <c r="AA10" s="413"/>
      <c r="AB10" s="403"/>
      <c r="AC10" s="403"/>
      <c r="AD10" s="400"/>
      <c r="AE10" s="401"/>
      <c r="AF10" s="393"/>
      <c r="AG10" s="393"/>
      <c r="AH10" s="393"/>
      <c r="AI10" s="393"/>
      <c r="AJ10" s="393"/>
      <c r="AK10" s="407"/>
    </row>
    <row r="11" spans="1:37" s="144" customFormat="1" ht="12.75" customHeight="1" x14ac:dyDescent="0.2">
      <c r="A11" s="140">
        <v>1</v>
      </c>
      <c r="B11" s="140">
        <v>2</v>
      </c>
      <c r="C11" s="140">
        <v>3</v>
      </c>
      <c r="D11" s="140">
        <v>4</v>
      </c>
      <c r="E11" s="140">
        <v>5</v>
      </c>
      <c r="F11" s="140">
        <v>6</v>
      </c>
      <c r="G11" s="140">
        <v>7</v>
      </c>
      <c r="H11" s="140">
        <v>8</v>
      </c>
      <c r="I11" s="140">
        <v>9</v>
      </c>
      <c r="J11" s="140">
        <v>10</v>
      </c>
      <c r="K11" s="140">
        <v>11</v>
      </c>
      <c r="L11" s="139" t="s">
        <v>405</v>
      </c>
      <c r="M11" s="139" t="s">
        <v>404</v>
      </c>
      <c r="N11" s="140" t="s">
        <v>406</v>
      </c>
      <c r="O11" s="140" t="s">
        <v>407</v>
      </c>
      <c r="P11" s="140" t="s">
        <v>408</v>
      </c>
      <c r="Q11" s="140" t="s">
        <v>409</v>
      </c>
      <c r="R11" s="140" t="s">
        <v>410</v>
      </c>
      <c r="S11" s="140" t="s">
        <v>411</v>
      </c>
      <c r="T11" s="140" t="s">
        <v>412</v>
      </c>
      <c r="U11" s="140" t="s">
        <v>413</v>
      </c>
      <c r="V11" s="141" t="s">
        <v>414</v>
      </c>
      <c r="W11" s="140" t="s">
        <v>415</v>
      </c>
      <c r="X11" s="140" t="s">
        <v>373</v>
      </c>
      <c r="Y11" s="140" t="s">
        <v>374</v>
      </c>
      <c r="Z11" s="140" t="s">
        <v>375</v>
      </c>
      <c r="AA11" s="142" t="s">
        <v>376</v>
      </c>
      <c r="AB11" s="140" t="s">
        <v>377</v>
      </c>
      <c r="AC11" s="140" t="s">
        <v>378</v>
      </c>
      <c r="AD11" s="139" t="s">
        <v>416</v>
      </c>
      <c r="AE11" s="140" t="s">
        <v>417</v>
      </c>
      <c r="AF11" s="140" t="s">
        <v>418</v>
      </c>
      <c r="AG11" s="140" t="s">
        <v>379</v>
      </c>
      <c r="AH11" s="140" t="s">
        <v>380</v>
      </c>
      <c r="AI11" s="140" t="s">
        <v>381</v>
      </c>
      <c r="AJ11" s="140" t="s">
        <v>382</v>
      </c>
      <c r="AK11" s="143" t="s">
        <v>383</v>
      </c>
    </row>
    <row r="12" spans="1:37" ht="81.75" customHeight="1" x14ac:dyDescent="0.2">
      <c r="A12" s="206" t="s">
        <v>439</v>
      </c>
      <c r="B12" s="206" t="s">
        <v>208</v>
      </c>
      <c r="C12" s="227" t="s">
        <v>487</v>
      </c>
      <c r="D12" s="346"/>
      <c r="E12" s="206" t="s">
        <v>234</v>
      </c>
      <c r="F12" s="228" t="s">
        <v>202</v>
      </c>
      <c r="G12" s="345"/>
      <c r="H12" s="44">
        <f>IF(G12=0,0,K12/G12)</f>
        <v>0</v>
      </c>
      <c r="I12" s="345"/>
      <c r="J12" s="46" t="s">
        <v>109</v>
      </c>
      <c r="K12" s="129">
        <f>N12+T12+V12+W12+X12+Y12+Z12+AA12+AB12+AC12+AE12+AK12</f>
        <v>0</v>
      </c>
      <c r="L12" s="347"/>
      <c r="M12" s="347"/>
      <c r="N12" s="129">
        <f>O12+P12+Q12+R12+S12</f>
        <v>0</v>
      </c>
      <c r="O12" s="345"/>
      <c r="P12" s="345"/>
      <c r="Q12" s="345"/>
      <c r="R12" s="345"/>
      <c r="S12" s="345"/>
      <c r="T12" s="345"/>
      <c r="U12" s="345"/>
      <c r="V12" s="130"/>
      <c r="W12" s="345"/>
      <c r="X12" s="345"/>
      <c r="Y12" s="345"/>
      <c r="Z12" s="345"/>
      <c r="AA12" s="130"/>
      <c r="AB12" s="345"/>
      <c r="AC12" s="345"/>
      <c r="AD12" s="347"/>
      <c r="AE12" s="129">
        <f>AF12+AG12+AH12+AI12+AJ12</f>
        <v>0</v>
      </c>
      <c r="AF12" s="345"/>
      <c r="AG12" s="345"/>
      <c r="AH12" s="345"/>
      <c r="AI12" s="345"/>
      <c r="AJ12" s="345"/>
      <c r="AK12" s="345"/>
    </row>
    <row r="13" spans="1:37" ht="95.25" customHeight="1" x14ac:dyDescent="0.2">
      <c r="A13" s="42" t="s">
        <v>444</v>
      </c>
      <c r="B13" s="120" t="s">
        <v>171</v>
      </c>
      <c r="C13" s="227" t="s">
        <v>488</v>
      </c>
      <c r="D13" s="346"/>
      <c r="E13" s="206" t="s">
        <v>234</v>
      </c>
      <c r="F13" s="228" t="s">
        <v>202</v>
      </c>
      <c r="G13" s="345"/>
      <c r="H13" s="44">
        <f>IF(G13=0,0,K13/G13)</f>
        <v>0</v>
      </c>
      <c r="I13" s="345"/>
      <c r="J13" s="46" t="s">
        <v>110</v>
      </c>
      <c r="K13" s="129">
        <f>N13+T13+V13+W13+X13+Y13+Z13+AA13+AB13+AC13+AE13+AK13</f>
        <v>0</v>
      </c>
      <c r="L13" s="347"/>
      <c r="M13" s="347"/>
      <c r="N13" s="129">
        <f>O13+P13+Q13+R13+S13</f>
        <v>0</v>
      </c>
      <c r="O13" s="345"/>
      <c r="P13" s="345"/>
      <c r="Q13" s="345"/>
      <c r="R13" s="345"/>
      <c r="S13" s="345"/>
      <c r="T13" s="345"/>
      <c r="U13" s="345"/>
      <c r="V13" s="130"/>
      <c r="W13" s="345"/>
      <c r="X13" s="345"/>
      <c r="Y13" s="345"/>
      <c r="Z13" s="345"/>
      <c r="AA13" s="130"/>
      <c r="AB13" s="345"/>
      <c r="AC13" s="345"/>
      <c r="AD13" s="347"/>
      <c r="AE13" s="129">
        <f>AF13+AG13+AH13+AI13+AJ13</f>
        <v>0</v>
      </c>
      <c r="AF13" s="345"/>
      <c r="AG13" s="345"/>
      <c r="AH13" s="345"/>
      <c r="AI13" s="345"/>
      <c r="AJ13" s="345"/>
      <c r="AK13" s="345"/>
    </row>
    <row r="14" spans="1:37" ht="95.25" customHeight="1" x14ac:dyDescent="0.2">
      <c r="A14" s="206" t="s">
        <v>471</v>
      </c>
      <c r="B14" s="206" t="s">
        <v>335</v>
      </c>
      <c r="C14" s="227" t="s">
        <v>489</v>
      </c>
      <c r="D14" s="346"/>
      <c r="E14" s="206" t="s">
        <v>234</v>
      </c>
      <c r="F14" s="228" t="s">
        <v>202</v>
      </c>
      <c r="G14" s="345"/>
      <c r="H14" s="44">
        <f>IF(G14=0,0,K14/G14)</f>
        <v>0</v>
      </c>
      <c r="I14" s="345"/>
      <c r="J14" s="46" t="s">
        <v>111</v>
      </c>
      <c r="K14" s="129">
        <f>N14+T14+V14+W14+X14+Y14+Z14+AA14+AB14+AC14+AE14+AK14</f>
        <v>0</v>
      </c>
      <c r="L14" s="347"/>
      <c r="M14" s="347"/>
      <c r="N14" s="129">
        <f>O14+P14+Q14+R14+S14</f>
        <v>0</v>
      </c>
      <c r="O14" s="345"/>
      <c r="P14" s="345"/>
      <c r="Q14" s="345"/>
      <c r="R14" s="345"/>
      <c r="S14" s="345"/>
      <c r="T14" s="345"/>
      <c r="U14" s="345"/>
      <c r="V14" s="130"/>
      <c r="W14" s="345"/>
      <c r="X14" s="345"/>
      <c r="Y14" s="345"/>
      <c r="Z14" s="345"/>
      <c r="AA14" s="130"/>
      <c r="AB14" s="345"/>
      <c r="AC14" s="345"/>
      <c r="AD14" s="347"/>
      <c r="AE14" s="129">
        <f>AF14+AG14+AH14+AI14+AJ14</f>
        <v>0</v>
      </c>
      <c r="AF14" s="345"/>
      <c r="AG14" s="345"/>
      <c r="AH14" s="345"/>
      <c r="AI14" s="345"/>
      <c r="AJ14" s="345"/>
      <c r="AK14" s="345"/>
    </row>
    <row r="15" spans="1:37" ht="83.25" customHeight="1" x14ac:dyDescent="0.2">
      <c r="A15" s="206" t="s">
        <v>482</v>
      </c>
      <c r="B15" s="206" t="s">
        <v>484</v>
      </c>
      <c r="C15" s="227" t="s">
        <v>486</v>
      </c>
      <c r="D15" s="346"/>
      <c r="E15" s="206" t="s">
        <v>211</v>
      </c>
      <c r="F15" s="228" t="s">
        <v>209</v>
      </c>
      <c r="G15" s="345"/>
      <c r="H15" s="44">
        <f>IF(G15=0,0,K15/G15)</f>
        <v>0</v>
      </c>
      <c r="I15" s="345"/>
      <c r="J15" s="46" t="s">
        <v>112</v>
      </c>
      <c r="K15" s="129">
        <f>N15+T15+V15+W15+X15+Y15+Z15+AA15+AB15+AC15+AE15+AK15</f>
        <v>0</v>
      </c>
      <c r="L15" s="347"/>
      <c r="M15" s="347"/>
      <c r="N15" s="129">
        <f>O15+P15+Q15+R15+S15</f>
        <v>0</v>
      </c>
      <c r="O15" s="345"/>
      <c r="P15" s="345"/>
      <c r="Q15" s="345"/>
      <c r="R15" s="345"/>
      <c r="S15" s="345"/>
      <c r="T15" s="345"/>
      <c r="U15" s="345"/>
      <c r="V15" s="130"/>
      <c r="W15" s="345"/>
      <c r="X15" s="345"/>
      <c r="Y15" s="345"/>
      <c r="Z15" s="345"/>
      <c r="AA15" s="130"/>
      <c r="AB15" s="345"/>
      <c r="AC15" s="345"/>
      <c r="AD15" s="347"/>
      <c r="AE15" s="129">
        <f>AF15+AG15+AH15+AI15+AJ15</f>
        <v>0</v>
      </c>
      <c r="AF15" s="345"/>
      <c r="AG15" s="345"/>
      <c r="AH15" s="345"/>
      <c r="AI15" s="345"/>
      <c r="AJ15" s="345"/>
      <c r="AK15" s="345"/>
    </row>
    <row r="16" spans="1:37" ht="83.25" customHeight="1" x14ac:dyDescent="0.2">
      <c r="A16" s="206" t="s">
        <v>483</v>
      </c>
      <c r="B16" s="206" t="s">
        <v>484</v>
      </c>
      <c r="C16" s="227" t="s">
        <v>485</v>
      </c>
      <c r="D16" s="346"/>
      <c r="E16" s="206" t="s">
        <v>211</v>
      </c>
      <c r="F16" s="228" t="s">
        <v>209</v>
      </c>
      <c r="G16" s="345"/>
      <c r="H16" s="44">
        <f>IF(G16=0,0,K16/G16)</f>
        <v>0</v>
      </c>
      <c r="I16" s="345"/>
      <c r="J16" s="46" t="s">
        <v>113</v>
      </c>
      <c r="K16" s="129">
        <f>N16+T16+V16+W16+X16+Y16+Z16+AA16+AB16+AC16+AE16+AK16</f>
        <v>0</v>
      </c>
      <c r="L16" s="347"/>
      <c r="M16" s="347"/>
      <c r="N16" s="129">
        <f>O16+P16+Q16+R16+S16</f>
        <v>0</v>
      </c>
      <c r="O16" s="345"/>
      <c r="P16" s="345"/>
      <c r="Q16" s="345"/>
      <c r="R16" s="345"/>
      <c r="S16" s="345"/>
      <c r="T16" s="345"/>
      <c r="U16" s="345"/>
      <c r="V16" s="130"/>
      <c r="W16" s="345"/>
      <c r="X16" s="345"/>
      <c r="Y16" s="345"/>
      <c r="Z16" s="345"/>
      <c r="AA16" s="130"/>
      <c r="AB16" s="345"/>
      <c r="AC16" s="345"/>
      <c r="AD16" s="347"/>
      <c r="AE16" s="129">
        <f>AF16+AG16+AH16+AI16+AJ16</f>
        <v>0</v>
      </c>
      <c r="AF16" s="345"/>
      <c r="AG16" s="345"/>
      <c r="AH16" s="345"/>
      <c r="AI16" s="345"/>
      <c r="AJ16" s="345"/>
      <c r="AK16" s="345"/>
    </row>
    <row r="17" spans="2:37" s="114" customFormat="1" ht="23.25" customHeight="1" x14ac:dyDescent="0.25">
      <c r="B17" s="405"/>
      <c r="C17" s="405"/>
      <c r="D17" s="405"/>
      <c r="E17" s="131"/>
      <c r="F17" s="406" t="s">
        <v>34</v>
      </c>
      <c r="G17" s="406"/>
      <c r="H17" s="132"/>
      <c r="I17" s="133"/>
      <c r="J17" s="134"/>
      <c r="K17" s="255">
        <f>SUM(K12:K16)</f>
        <v>0</v>
      </c>
      <c r="L17" s="255"/>
      <c r="M17" s="255"/>
      <c r="N17" s="255">
        <f t="shared" ref="N17:AK17" si="0">SUM(N12:N16)</f>
        <v>0</v>
      </c>
      <c r="O17" s="255">
        <f t="shared" si="0"/>
        <v>0</v>
      </c>
      <c r="P17" s="255">
        <f t="shared" si="0"/>
        <v>0</v>
      </c>
      <c r="Q17" s="255">
        <f t="shared" si="0"/>
        <v>0</v>
      </c>
      <c r="R17" s="255">
        <f t="shared" si="0"/>
        <v>0</v>
      </c>
      <c r="S17" s="255">
        <f t="shared" si="0"/>
        <v>0</v>
      </c>
      <c r="T17" s="255">
        <f t="shared" si="0"/>
        <v>0</v>
      </c>
      <c r="U17" s="255">
        <f t="shared" si="0"/>
        <v>0</v>
      </c>
      <c r="V17" s="255">
        <f t="shared" si="0"/>
        <v>0</v>
      </c>
      <c r="W17" s="255">
        <f t="shared" si="0"/>
        <v>0</v>
      </c>
      <c r="X17" s="255">
        <f t="shared" si="0"/>
        <v>0</v>
      </c>
      <c r="Y17" s="255">
        <f t="shared" si="0"/>
        <v>0</v>
      </c>
      <c r="Z17" s="255">
        <f t="shared" si="0"/>
        <v>0</v>
      </c>
      <c r="AA17" s="255">
        <f t="shared" si="0"/>
        <v>0</v>
      </c>
      <c r="AB17" s="255">
        <f t="shared" si="0"/>
        <v>0</v>
      </c>
      <c r="AC17" s="255">
        <f t="shared" si="0"/>
        <v>0</v>
      </c>
      <c r="AD17" s="255">
        <f t="shared" si="0"/>
        <v>0</v>
      </c>
      <c r="AE17" s="255">
        <f t="shared" si="0"/>
        <v>0</v>
      </c>
      <c r="AF17" s="255">
        <f t="shared" si="0"/>
        <v>0</v>
      </c>
      <c r="AG17" s="255">
        <f t="shared" si="0"/>
        <v>0</v>
      </c>
      <c r="AH17" s="255">
        <f t="shared" si="0"/>
        <v>0</v>
      </c>
      <c r="AI17" s="255">
        <f t="shared" si="0"/>
        <v>0</v>
      </c>
      <c r="AJ17" s="255">
        <f t="shared" si="0"/>
        <v>0</v>
      </c>
      <c r="AK17" s="255">
        <f t="shared" si="0"/>
        <v>0</v>
      </c>
    </row>
  </sheetData>
  <sheetProtection password="C621" sheet="1" objects="1" scenarios="1" autoFilter="0"/>
  <autoFilter ref="A11:AK11"/>
  <mergeCells count="50">
    <mergeCell ref="I3:I10"/>
    <mergeCell ref="E4:E10"/>
    <mergeCell ref="N6:S6"/>
    <mergeCell ref="AB6:AB10"/>
    <mergeCell ref="X6:X10"/>
    <mergeCell ref="Y6:Y10"/>
    <mergeCell ref="Z6:Z10"/>
    <mergeCell ref="P8:P10"/>
    <mergeCell ref="W6:W10"/>
    <mergeCell ref="AA6:AA10"/>
    <mergeCell ref="L4:L10"/>
    <mergeCell ref="M4:M10"/>
    <mergeCell ref="X5:AK5"/>
    <mergeCell ref="N5:W5"/>
    <mergeCell ref="U8:U10"/>
    <mergeCell ref="N4:AK4"/>
    <mergeCell ref="B17:D17"/>
    <mergeCell ref="F17:G17"/>
    <mergeCell ref="Q8:Q10"/>
    <mergeCell ref="R8:R10"/>
    <mergeCell ref="S8:S10"/>
    <mergeCell ref="J3:J10"/>
    <mergeCell ref="K3:AK3"/>
    <mergeCell ref="O8:O10"/>
    <mergeCell ref="AK6:AK10"/>
    <mergeCell ref="N7:N10"/>
    <mergeCell ref="O7:S7"/>
    <mergeCell ref="K4:K10"/>
    <mergeCell ref="AJ8:AJ10"/>
    <mergeCell ref="AG8:AG10"/>
    <mergeCell ref="AC6:AC10"/>
    <mergeCell ref="AF7:AJ7"/>
    <mergeCell ref="A3:A10"/>
    <mergeCell ref="B3:C4"/>
    <mergeCell ref="D3:D10"/>
    <mergeCell ref="E3:G3"/>
    <mergeCell ref="H3:H10"/>
    <mergeCell ref="B5:B10"/>
    <mergeCell ref="C5:C10"/>
    <mergeCell ref="G4:G10"/>
    <mergeCell ref="F4:F10"/>
    <mergeCell ref="AH8:AH10"/>
    <mergeCell ref="AI8:AI10"/>
    <mergeCell ref="AE6:AJ6"/>
    <mergeCell ref="AF8:AF10"/>
    <mergeCell ref="T6:U6"/>
    <mergeCell ref="V6:V10"/>
    <mergeCell ref="AD6:AD10"/>
    <mergeCell ref="T7:T10"/>
    <mergeCell ref="AE7:AE10"/>
  </mergeCells>
  <pageMargins left="0.39370078740157483" right="0.39370078740157483" top="0.39370078740157483" bottom="0.39370078740157483" header="0.78740157480314965" footer="0.78740157480314965"/>
  <pageSetup paperSize="8" scale="24" firstPageNumber="0" orientation="landscape" r:id="rId1"/>
  <headerFooter alignWithMargins="0">
    <oddFooter>&amp;C&amp;"Times New Roman,Обычный"&amp;12Страница &amp;P</oddFooter>
  </headerFooter>
  <colBreaks count="1" manualBreakCount="1">
    <brk id="10"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17"/>
  <sheetViews>
    <sheetView view="pageBreakPreview" zoomScale="80" zoomScaleSheetLayoutView="80" workbookViewId="0">
      <pane xSplit="8" ySplit="11" topLeftCell="Y12" activePane="bottomRight" state="frozen"/>
      <selection pane="topRight" activeCell="I1" sqref="I1"/>
      <selection pane="bottomLeft" activeCell="A12" sqref="A12"/>
      <selection pane="bottomRight" activeCell="F15" sqref="F15"/>
    </sheetView>
  </sheetViews>
  <sheetFormatPr defaultColWidth="1.7109375" defaultRowHeight="12.75" customHeight="1" x14ac:dyDescent="0.2"/>
  <cols>
    <col min="1" max="1" width="21.140625" style="14" customWidth="1"/>
    <col min="2" max="2" width="30.7109375" style="14" customWidth="1"/>
    <col min="3" max="3" width="36.140625" style="14" customWidth="1"/>
    <col min="4" max="4" width="24" style="14" customWidth="1"/>
    <col min="5" max="6" width="13.42578125" style="14" customWidth="1"/>
    <col min="7" max="7" width="15.85546875" style="14" customWidth="1"/>
    <col min="8" max="8" width="15.5703125" style="14" customWidth="1"/>
    <col min="9" max="9" width="10.42578125" style="14" customWidth="1"/>
    <col min="10" max="10" width="8" style="14" customWidth="1"/>
    <col min="11" max="11" width="19.5703125" style="14" customWidth="1"/>
    <col min="12" max="12" width="11.140625" style="14" customWidth="1"/>
    <col min="13" max="13" width="12" style="14" customWidth="1"/>
    <col min="14" max="14" width="16.85546875" style="14" customWidth="1"/>
    <col min="15" max="15" width="13.42578125" style="14" customWidth="1"/>
    <col min="16" max="16" width="8.28515625" style="14" customWidth="1"/>
    <col min="17" max="17" width="7.42578125" style="14" customWidth="1"/>
    <col min="18" max="18" width="12.7109375" style="14" customWidth="1"/>
    <col min="19" max="19" width="7.7109375" style="14" customWidth="1"/>
    <col min="20" max="22" width="15.28515625" style="14" customWidth="1"/>
    <col min="23" max="29" width="15.42578125" style="14" customWidth="1"/>
    <col min="30" max="30" width="11.5703125" style="14" customWidth="1"/>
    <col min="31" max="31" width="16.85546875" style="14" customWidth="1"/>
    <col min="32" max="32" width="14" style="14" customWidth="1"/>
    <col min="33" max="33" width="7.7109375" style="14" customWidth="1"/>
    <col min="34" max="34" width="5.85546875" style="14" customWidth="1"/>
    <col min="35" max="35" width="12.5703125" style="14" customWidth="1"/>
    <col min="36" max="36" width="6.5703125" style="14" customWidth="1"/>
    <col min="37" max="37" width="12.5703125" style="14" customWidth="1"/>
    <col min="38" max="16384" width="1.7109375" style="14"/>
  </cols>
  <sheetData>
    <row r="1" spans="1:37" s="1" customFormat="1" ht="12.75" customHeight="1" x14ac:dyDescent="0.25">
      <c r="A1" s="45" t="s">
        <v>862</v>
      </c>
      <c r="C1" s="45"/>
      <c r="D1" s="45"/>
      <c r="E1" s="45"/>
      <c r="F1" s="45"/>
      <c r="G1" s="45"/>
      <c r="H1" s="45"/>
      <c r="I1" s="45"/>
      <c r="J1" s="45"/>
      <c r="K1" s="45"/>
      <c r="L1" s="45"/>
      <c r="M1" s="45"/>
      <c r="N1" s="45"/>
      <c r="O1" s="45"/>
      <c r="P1" s="45"/>
      <c r="Q1" s="45"/>
      <c r="R1" s="45"/>
      <c r="S1" s="45"/>
      <c r="T1" s="45"/>
      <c r="U1" s="45"/>
      <c r="V1" s="45"/>
      <c r="W1" s="45"/>
      <c r="X1" s="45"/>
      <c r="Y1" s="45"/>
    </row>
    <row r="2" spans="1:37" ht="12.75" customHeight="1" x14ac:dyDescent="0.2">
      <c r="A2" s="34" t="s">
        <v>210</v>
      </c>
    </row>
    <row r="3" spans="1:37" ht="12.75" customHeight="1" x14ac:dyDescent="0.2">
      <c r="A3" s="402" t="s">
        <v>718</v>
      </c>
      <c r="B3" s="402" t="s">
        <v>67</v>
      </c>
      <c r="C3" s="402"/>
      <c r="D3" s="402" t="s">
        <v>68</v>
      </c>
      <c r="E3" s="402" t="s">
        <v>69</v>
      </c>
      <c r="F3" s="402"/>
      <c r="G3" s="402"/>
      <c r="H3" s="402" t="s">
        <v>70</v>
      </c>
      <c r="I3" s="402" t="s">
        <v>71</v>
      </c>
      <c r="J3" s="402" t="s">
        <v>19</v>
      </c>
      <c r="K3" s="403" t="s">
        <v>235</v>
      </c>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7"/>
    </row>
    <row r="4" spans="1:37" ht="12.75" customHeight="1" x14ac:dyDescent="0.2">
      <c r="A4" s="402"/>
      <c r="B4" s="402"/>
      <c r="C4" s="402"/>
      <c r="D4" s="402"/>
      <c r="E4" s="404" t="s">
        <v>72</v>
      </c>
      <c r="F4" s="404" t="s">
        <v>73</v>
      </c>
      <c r="G4" s="404" t="s">
        <v>74</v>
      </c>
      <c r="H4" s="402"/>
      <c r="I4" s="402"/>
      <c r="J4" s="402"/>
      <c r="K4" s="393" t="s">
        <v>421</v>
      </c>
      <c r="L4" s="414" t="s">
        <v>204</v>
      </c>
      <c r="M4" s="417" t="s">
        <v>346</v>
      </c>
      <c r="N4" s="424" t="s">
        <v>75</v>
      </c>
      <c r="O4" s="424"/>
      <c r="P4" s="424"/>
      <c r="Q4" s="424"/>
      <c r="R4" s="424"/>
      <c r="S4" s="424"/>
      <c r="T4" s="424"/>
      <c r="U4" s="424"/>
      <c r="V4" s="424"/>
      <c r="W4" s="424"/>
      <c r="X4" s="424"/>
      <c r="Y4" s="424"/>
      <c r="Z4" s="424"/>
      <c r="AA4" s="424"/>
      <c r="AB4" s="424"/>
      <c r="AC4" s="424"/>
      <c r="AD4" s="424"/>
      <c r="AE4" s="424"/>
      <c r="AF4" s="424"/>
      <c r="AG4" s="424"/>
      <c r="AH4" s="424"/>
      <c r="AI4" s="424"/>
      <c r="AJ4" s="424"/>
      <c r="AK4" s="425"/>
    </row>
    <row r="5" spans="1:37" ht="12.75" customHeight="1" x14ac:dyDescent="0.2">
      <c r="A5" s="402"/>
      <c r="B5" s="403" t="s">
        <v>72</v>
      </c>
      <c r="C5" s="403" t="s">
        <v>76</v>
      </c>
      <c r="D5" s="402"/>
      <c r="E5" s="404"/>
      <c r="F5" s="404"/>
      <c r="G5" s="404"/>
      <c r="H5" s="402"/>
      <c r="I5" s="402"/>
      <c r="J5" s="402"/>
      <c r="K5" s="393"/>
      <c r="L5" s="415"/>
      <c r="M5" s="399"/>
      <c r="N5" s="419" t="s">
        <v>77</v>
      </c>
      <c r="O5" s="420"/>
      <c r="P5" s="420"/>
      <c r="Q5" s="420"/>
      <c r="R5" s="420"/>
      <c r="S5" s="420"/>
      <c r="T5" s="420"/>
      <c r="U5" s="420"/>
      <c r="V5" s="420"/>
      <c r="W5" s="421"/>
      <c r="X5" s="419" t="s">
        <v>78</v>
      </c>
      <c r="Y5" s="420"/>
      <c r="Z5" s="420"/>
      <c r="AA5" s="420"/>
      <c r="AB5" s="420"/>
      <c r="AC5" s="420"/>
      <c r="AD5" s="420"/>
      <c r="AE5" s="420"/>
      <c r="AF5" s="420"/>
      <c r="AG5" s="420"/>
      <c r="AH5" s="420"/>
      <c r="AI5" s="420"/>
      <c r="AJ5" s="420"/>
      <c r="AK5" s="421"/>
    </row>
    <row r="6" spans="1:37" ht="12.75" customHeight="1" x14ac:dyDescent="0.2">
      <c r="A6" s="402"/>
      <c r="B6" s="403"/>
      <c r="C6" s="403"/>
      <c r="D6" s="402"/>
      <c r="E6" s="404"/>
      <c r="F6" s="404"/>
      <c r="G6" s="404"/>
      <c r="H6" s="402"/>
      <c r="I6" s="402"/>
      <c r="J6" s="402"/>
      <c r="K6" s="393"/>
      <c r="L6" s="415"/>
      <c r="M6" s="399"/>
      <c r="N6" s="394" t="s">
        <v>79</v>
      </c>
      <c r="O6" s="394"/>
      <c r="P6" s="394"/>
      <c r="Q6" s="394"/>
      <c r="R6" s="394"/>
      <c r="S6" s="394"/>
      <c r="T6" s="395" t="s">
        <v>918</v>
      </c>
      <c r="U6" s="396"/>
      <c r="V6" s="397" t="s">
        <v>342</v>
      </c>
      <c r="W6" s="410" t="s">
        <v>80</v>
      </c>
      <c r="X6" s="408" t="s">
        <v>917</v>
      </c>
      <c r="Y6" s="394" t="s">
        <v>81</v>
      </c>
      <c r="Z6" s="394" t="s">
        <v>82</v>
      </c>
      <c r="AA6" s="412" t="s">
        <v>343</v>
      </c>
      <c r="AB6" s="394" t="s">
        <v>83</v>
      </c>
      <c r="AC6" s="394" t="s">
        <v>84</v>
      </c>
      <c r="AD6" s="399" t="s">
        <v>237</v>
      </c>
      <c r="AE6" s="394" t="s">
        <v>85</v>
      </c>
      <c r="AF6" s="394"/>
      <c r="AG6" s="394"/>
      <c r="AH6" s="394"/>
      <c r="AI6" s="394"/>
      <c r="AJ6" s="394"/>
      <c r="AK6" s="395" t="s">
        <v>86</v>
      </c>
    </row>
    <row r="7" spans="1:37" ht="12.75" customHeight="1" x14ac:dyDescent="0.2">
      <c r="A7" s="402"/>
      <c r="B7" s="403"/>
      <c r="C7" s="403"/>
      <c r="D7" s="402"/>
      <c r="E7" s="404"/>
      <c r="F7" s="404"/>
      <c r="G7" s="404"/>
      <c r="H7" s="402"/>
      <c r="I7" s="402"/>
      <c r="J7" s="402"/>
      <c r="K7" s="393"/>
      <c r="L7" s="415"/>
      <c r="M7" s="399"/>
      <c r="N7" s="393" t="s">
        <v>419</v>
      </c>
      <c r="O7" s="403" t="s">
        <v>75</v>
      </c>
      <c r="P7" s="403"/>
      <c r="Q7" s="403"/>
      <c r="R7" s="403"/>
      <c r="S7" s="403"/>
      <c r="T7" s="393" t="s">
        <v>21</v>
      </c>
      <c r="U7" s="311" t="s">
        <v>87</v>
      </c>
      <c r="V7" s="397"/>
      <c r="W7" s="411"/>
      <c r="X7" s="409"/>
      <c r="Y7" s="403"/>
      <c r="Z7" s="403"/>
      <c r="AA7" s="412"/>
      <c r="AB7" s="403"/>
      <c r="AC7" s="403"/>
      <c r="AD7" s="399"/>
      <c r="AE7" s="393" t="s">
        <v>420</v>
      </c>
      <c r="AF7" s="403" t="s">
        <v>75</v>
      </c>
      <c r="AG7" s="403"/>
      <c r="AH7" s="403"/>
      <c r="AI7" s="403"/>
      <c r="AJ7" s="403"/>
      <c r="AK7" s="407"/>
    </row>
    <row r="8" spans="1:37" ht="12.75" customHeight="1" x14ac:dyDescent="0.2">
      <c r="A8" s="402"/>
      <c r="B8" s="403"/>
      <c r="C8" s="403"/>
      <c r="D8" s="402"/>
      <c r="E8" s="404"/>
      <c r="F8" s="404"/>
      <c r="G8" s="404"/>
      <c r="H8" s="402"/>
      <c r="I8" s="402"/>
      <c r="J8" s="402"/>
      <c r="K8" s="393"/>
      <c r="L8" s="415"/>
      <c r="M8" s="399"/>
      <c r="N8" s="393"/>
      <c r="O8" s="393" t="s">
        <v>88</v>
      </c>
      <c r="P8" s="393" t="s">
        <v>89</v>
      </c>
      <c r="Q8" s="393" t="s">
        <v>90</v>
      </c>
      <c r="R8" s="393" t="s">
        <v>91</v>
      </c>
      <c r="S8" s="393" t="s">
        <v>92</v>
      </c>
      <c r="T8" s="393"/>
      <c r="U8" s="407" t="s">
        <v>93</v>
      </c>
      <c r="V8" s="397"/>
      <c r="W8" s="411"/>
      <c r="X8" s="409"/>
      <c r="Y8" s="403"/>
      <c r="Z8" s="403"/>
      <c r="AA8" s="412"/>
      <c r="AB8" s="403"/>
      <c r="AC8" s="403"/>
      <c r="AD8" s="399"/>
      <c r="AE8" s="393"/>
      <c r="AF8" s="393" t="s">
        <v>94</v>
      </c>
      <c r="AG8" s="393" t="s">
        <v>89</v>
      </c>
      <c r="AH8" s="393" t="s">
        <v>90</v>
      </c>
      <c r="AI8" s="393" t="s">
        <v>91</v>
      </c>
      <c r="AJ8" s="393" t="s">
        <v>92</v>
      </c>
      <c r="AK8" s="407"/>
    </row>
    <row r="9" spans="1:37" ht="12.75" customHeight="1" x14ac:dyDescent="0.2">
      <c r="A9" s="402"/>
      <c r="B9" s="403"/>
      <c r="C9" s="403"/>
      <c r="D9" s="402"/>
      <c r="E9" s="404"/>
      <c r="F9" s="404"/>
      <c r="G9" s="404"/>
      <c r="H9" s="402"/>
      <c r="I9" s="402"/>
      <c r="J9" s="402"/>
      <c r="K9" s="393"/>
      <c r="L9" s="415"/>
      <c r="M9" s="399"/>
      <c r="N9" s="393"/>
      <c r="O9" s="393"/>
      <c r="P9" s="393"/>
      <c r="Q9" s="393"/>
      <c r="R9" s="393"/>
      <c r="S9" s="393"/>
      <c r="T9" s="393"/>
      <c r="U9" s="407"/>
      <c r="V9" s="397"/>
      <c r="W9" s="411"/>
      <c r="X9" s="409"/>
      <c r="Y9" s="403"/>
      <c r="Z9" s="403"/>
      <c r="AA9" s="412"/>
      <c r="AB9" s="403"/>
      <c r="AC9" s="403"/>
      <c r="AD9" s="399"/>
      <c r="AE9" s="393"/>
      <c r="AF9" s="393"/>
      <c r="AG9" s="393"/>
      <c r="AH9" s="393"/>
      <c r="AI9" s="393"/>
      <c r="AJ9" s="393"/>
      <c r="AK9" s="407"/>
    </row>
    <row r="10" spans="1:37" ht="132.75" customHeight="1" x14ac:dyDescent="0.2">
      <c r="A10" s="402"/>
      <c r="B10" s="403"/>
      <c r="C10" s="403"/>
      <c r="D10" s="402"/>
      <c r="E10" s="404"/>
      <c r="F10" s="404"/>
      <c r="G10" s="404"/>
      <c r="H10" s="402"/>
      <c r="I10" s="402"/>
      <c r="J10" s="402"/>
      <c r="K10" s="393"/>
      <c r="L10" s="416"/>
      <c r="M10" s="400"/>
      <c r="N10" s="401"/>
      <c r="O10" s="393"/>
      <c r="P10" s="393"/>
      <c r="Q10" s="393"/>
      <c r="R10" s="393"/>
      <c r="S10" s="393"/>
      <c r="T10" s="393"/>
      <c r="U10" s="407"/>
      <c r="V10" s="398"/>
      <c r="W10" s="411"/>
      <c r="X10" s="395"/>
      <c r="Y10" s="403"/>
      <c r="Z10" s="403"/>
      <c r="AA10" s="413"/>
      <c r="AB10" s="403"/>
      <c r="AC10" s="403"/>
      <c r="AD10" s="400"/>
      <c r="AE10" s="401"/>
      <c r="AF10" s="393"/>
      <c r="AG10" s="393"/>
      <c r="AH10" s="393"/>
      <c r="AI10" s="393"/>
      <c r="AJ10" s="393"/>
      <c r="AK10" s="407"/>
    </row>
    <row r="11" spans="1:37" s="144" customFormat="1" ht="12.75" customHeight="1" x14ac:dyDescent="0.2">
      <c r="A11" s="140">
        <v>1</v>
      </c>
      <c r="B11" s="140">
        <v>2</v>
      </c>
      <c r="C11" s="140">
        <v>3</v>
      </c>
      <c r="D11" s="140">
        <v>4</v>
      </c>
      <c r="E11" s="140">
        <v>5</v>
      </c>
      <c r="F11" s="140">
        <v>6</v>
      </c>
      <c r="G11" s="140">
        <v>7</v>
      </c>
      <c r="H11" s="140">
        <v>8</v>
      </c>
      <c r="I11" s="140">
        <v>9</v>
      </c>
      <c r="J11" s="140">
        <v>10</v>
      </c>
      <c r="K11" s="140">
        <v>11</v>
      </c>
      <c r="L11" s="139" t="s">
        <v>405</v>
      </c>
      <c r="M11" s="139" t="s">
        <v>404</v>
      </c>
      <c r="N11" s="140" t="s">
        <v>406</v>
      </c>
      <c r="O11" s="140" t="s">
        <v>407</v>
      </c>
      <c r="P11" s="140" t="s">
        <v>408</v>
      </c>
      <c r="Q11" s="140" t="s">
        <v>409</v>
      </c>
      <c r="R11" s="140" t="s">
        <v>410</v>
      </c>
      <c r="S11" s="140" t="s">
        <v>411</v>
      </c>
      <c r="T11" s="140" t="s">
        <v>412</v>
      </c>
      <c r="U11" s="140" t="s">
        <v>413</v>
      </c>
      <c r="V11" s="141" t="s">
        <v>414</v>
      </c>
      <c r="W11" s="140" t="s">
        <v>415</v>
      </c>
      <c r="X11" s="140" t="s">
        <v>373</v>
      </c>
      <c r="Y11" s="140" t="s">
        <v>374</v>
      </c>
      <c r="Z11" s="140" t="s">
        <v>375</v>
      </c>
      <c r="AA11" s="142" t="s">
        <v>376</v>
      </c>
      <c r="AB11" s="140" t="s">
        <v>377</v>
      </c>
      <c r="AC11" s="140" t="s">
        <v>378</v>
      </c>
      <c r="AD11" s="139" t="s">
        <v>416</v>
      </c>
      <c r="AE11" s="140" t="s">
        <v>417</v>
      </c>
      <c r="AF11" s="140" t="s">
        <v>418</v>
      </c>
      <c r="AG11" s="140" t="s">
        <v>379</v>
      </c>
      <c r="AH11" s="140" t="s">
        <v>380</v>
      </c>
      <c r="AI11" s="140" t="s">
        <v>381</v>
      </c>
      <c r="AJ11" s="140" t="s">
        <v>382</v>
      </c>
      <c r="AK11" s="143" t="s">
        <v>383</v>
      </c>
    </row>
    <row r="12" spans="1:37" ht="81.75" customHeight="1" x14ac:dyDescent="0.2">
      <c r="A12" s="206" t="s">
        <v>439</v>
      </c>
      <c r="B12" s="206" t="s">
        <v>208</v>
      </c>
      <c r="C12" s="227" t="s">
        <v>487</v>
      </c>
      <c r="D12" s="346"/>
      <c r="E12" s="206" t="s">
        <v>234</v>
      </c>
      <c r="F12" s="228" t="s">
        <v>202</v>
      </c>
      <c r="G12" s="345"/>
      <c r="H12" s="44">
        <f>IF(G12=0,0,K12/G12)</f>
        <v>0</v>
      </c>
      <c r="I12" s="345"/>
      <c r="J12" s="46" t="s">
        <v>109</v>
      </c>
      <c r="K12" s="129">
        <f>N12+T12+V12+W12+X12+Y12+Z12+AA12+AB12+AC12+AE12+AK12</f>
        <v>0</v>
      </c>
      <c r="L12" s="347"/>
      <c r="M12" s="347"/>
      <c r="N12" s="129">
        <f>O12+P12+Q12+R12+S12</f>
        <v>0</v>
      </c>
      <c r="O12" s="345"/>
      <c r="P12" s="345"/>
      <c r="Q12" s="345"/>
      <c r="R12" s="345"/>
      <c r="S12" s="345"/>
      <c r="T12" s="345"/>
      <c r="U12" s="345"/>
      <c r="V12" s="130"/>
      <c r="W12" s="345"/>
      <c r="X12" s="345"/>
      <c r="Y12" s="345"/>
      <c r="Z12" s="345"/>
      <c r="AA12" s="130"/>
      <c r="AB12" s="345"/>
      <c r="AC12" s="345"/>
      <c r="AD12" s="347"/>
      <c r="AE12" s="129">
        <f>AF12+AG12+AH12+AI12+AJ12</f>
        <v>0</v>
      </c>
      <c r="AF12" s="345"/>
      <c r="AG12" s="345"/>
      <c r="AH12" s="345"/>
      <c r="AI12" s="345"/>
      <c r="AJ12" s="345"/>
      <c r="AK12" s="345"/>
    </row>
    <row r="13" spans="1:37" ht="95.25" customHeight="1" x14ac:dyDescent="0.2">
      <c r="A13" s="42" t="s">
        <v>444</v>
      </c>
      <c r="B13" s="120" t="s">
        <v>171</v>
      </c>
      <c r="C13" s="227" t="s">
        <v>488</v>
      </c>
      <c r="D13" s="346"/>
      <c r="E13" s="206" t="s">
        <v>234</v>
      </c>
      <c r="F13" s="228" t="s">
        <v>202</v>
      </c>
      <c r="G13" s="345"/>
      <c r="H13" s="44">
        <f>IF(G13=0,0,K13/G13)</f>
        <v>0</v>
      </c>
      <c r="I13" s="345"/>
      <c r="J13" s="46" t="s">
        <v>110</v>
      </c>
      <c r="K13" s="129">
        <f>N13+T13+V13+W13+X13+Y13+Z13+AA13+AB13+AC13+AE13+AK13</f>
        <v>0</v>
      </c>
      <c r="L13" s="347"/>
      <c r="M13" s="347"/>
      <c r="N13" s="129">
        <f>O13+P13+Q13+R13+S13</f>
        <v>0</v>
      </c>
      <c r="O13" s="345"/>
      <c r="P13" s="345"/>
      <c r="Q13" s="345"/>
      <c r="R13" s="345"/>
      <c r="S13" s="345"/>
      <c r="T13" s="345"/>
      <c r="U13" s="345"/>
      <c r="V13" s="130"/>
      <c r="W13" s="345"/>
      <c r="X13" s="345"/>
      <c r="Y13" s="345"/>
      <c r="Z13" s="345"/>
      <c r="AA13" s="130"/>
      <c r="AB13" s="345"/>
      <c r="AC13" s="345"/>
      <c r="AD13" s="347"/>
      <c r="AE13" s="129">
        <f>AF13+AG13+AH13+AI13+AJ13</f>
        <v>0</v>
      </c>
      <c r="AF13" s="345"/>
      <c r="AG13" s="345"/>
      <c r="AH13" s="345"/>
      <c r="AI13" s="345"/>
      <c r="AJ13" s="345"/>
      <c r="AK13" s="345"/>
    </row>
    <row r="14" spans="1:37" ht="95.25" customHeight="1" x14ac:dyDescent="0.2">
      <c r="A14" s="206" t="s">
        <v>471</v>
      </c>
      <c r="B14" s="206" t="s">
        <v>335</v>
      </c>
      <c r="C14" s="227" t="s">
        <v>489</v>
      </c>
      <c r="D14" s="346"/>
      <c r="E14" s="206" t="s">
        <v>234</v>
      </c>
      <c r="F14" s="228" t="s">
        <v>202</v>
      </c>
      <c r="G14" s="345"/>
      <c r="H14" s="44">
        <f>IF(G14=0,0,K14/G14)</f>
        <v>0</v>
      </c>
      <c r="I14" s="345"/>
      <c r="J14" s="46" t="s">
        <v>111</v>
      </c>
      <c r="K14" s="129">
        <f>N14+T14+V14+W14+X14+Y14+Z14+AA14+AB14+AC14+AE14+AK14</f>
        <v>0</v>
      </c>
      <c r="L14" s="347"/>
      <c r="M14" s="347"/>
      <c r="N14" s="129">
        <f>O14+P14+Q14+R14+S14</f>
        <v>0</v>
      </c>
      <c r="O14" s="345"/>
      <c r="P14" s="345"/>
      <c r="Q14" s="345"/>
      <c r="R14" s="345"/>
      <c r="S14" s="345"/>
      <c r="T14" s="345"/>
      <c r="U14" s="345"/>
      <c r="V14" s="130"/>
      <c r="W14" s="345"/>
      <c r="X14" s="345"/>
      <c r="Y14" s="345"/>
      <c r="Z14" s="345"/>
      <c r="AA14" s="130"/>
      <c r="AB14" s="345"/>
      <c r="AC14" s="345"/>
      <c r="AD14" s="347"/>
      <c r="AE14" s="129">
        <f>AF14+AG14+AH14+AI14+AJ14</f>
        <v>0</v>
      </c>
      <c r="AF14" s="345"/>
      <c r="AG14" s="345"/>
      <c r="AH14" s="345"/>
      <c r="AI14" s="345"/>
      <c r="AJ14" s="345"/>
      <c r="AK14" s="345"/>
    </row>
    <row r="15" spans="1:37" ht="83.25" customHeight="1" x14ac:dyDescent="0.2">
      <c r="A15" s="206" t="s">
        <v>482</v>
      </c>
      <c r="B15" s="206" t="s">
        <v>484</v>
      </c>
      <c r="C15" s="227" t="s">
        <v>486</v>
      </c>
      <c r="D15" s="346"/>
      <c r="E15" s="206" t="s">
        <v>211</v>
      </c>
      <c r="F15" s="228" t="s">
        <v>209</v>
      </c>
      <c r="G15" s="345"/>
      <c r="H15" s="44">
        <f>IF(G15=0,0,K15/G15)</f>
        <v>0</v>
      </c>
      <c r="I15" s="345"/>
      <c r="J15" s="46" t="s">
        <v>112</v>
      </c>
      <c r="K15" s="129">
        <f>N15+T15+V15+W15+X15+Y15+Z15+AA15+AB15+AC15+AE15+AK15</f>
        <v>0</v>
      </c>
      <c r="L15" s="347"/>
      <c r="M15" s="347"/>
      <c r="N15" s="129">
        <f>O15+P15+Q15+R15+S15</f>
        <v>0</v>
      </c>
      <c r="O15" s="345"/>
      <c r="P15" s="345"/>
      <c r="Q15" s="345"/>
      <c r="R15" s="345"/>
      <c r="S15" s="345"/>
      <c r="T15" s="345"/>
      <c r="U15" s="345"/>
      <c r="V15" s="130"/>
      <c r="W15" s="345"/>
      <c r="X15" s="345"/>
      <c r="Y15" s="345"/>
      <c r="Z15" s="345"/>
      <c r="AA15" s="130"/>
      <c r="AB15" s="345"/>
      <c r="AC15" s="345"/>
      <c r="AD15" s="347"/>
      <c r="AE15" s="129">
        <f>AF15+AG15+AH15+AI15+AJ15</f>
        <v>0</v>
      </c>
      <c r="AF15" s="345"/>
      <c r="AG15" s="345"/>
      <c r="AH15" s="345"/>
      <c r="AI15" s="345"/>
      <c r="AJ15" s="345"/>
      <c r="AK15" s="345"/>
    </row>
    <row r="16" spans="1:37" ht="83.25" customHeight="1" x14ac:dyDescent="0.2">
      <c r="A16" s="206" t="s">
        <v>483</v>
      </c>
      <c r="B16" s="206" t="s">
        <v>484</v>
      </c>
      <c r="C16" s="227" t="s">
        <v>485</v>
      </c>
      <c r="D16" s="346"/>
      <c r="E16" s="206" t="s">
        <v>211</v>
      </c>
      <c r="F16" s="228" t="s">
        <v>209</v>
      </c>
      <c r="G16" s="345"/>
      <c r="H16" s="44">
        <f>IF(G16=0,0,K16/G16)</f>
        <v>0</v>
      </c>
      <c r="I16" s="345"/>
      <c r="J16" s="46" t="s">
        <v>113</v>
      </c>
      <c r="K16" s="129">
        <f>N16+T16+V16+W16+X16+Y16+Z16+AA16+AB16+AC16+AE16+AK16</f>
        <v>0</v>
      </c>
      <c r="L16" s="347"/>
      <c r="M16" s="347"/>
      <c r="N16" s="129">
        <f>O16+P16+Q16+R16+S16</f>
        <v>0</v>
      </c>
      <c r="O16" s="345"/>
      <c r="P16" s="345"/>
      <c r="Q16" s="345"/>
      <c r="R16" s="345"/>
      <c r="S16" s="345"/>
      <c r="T16" s="345"/>
      <c r="U16" s="345"/>
      <c r="V16" s="130"/>
      <c r="W16" s="345"/>
      <c r="X16" s="345"/>
      <c r="Y16" s="345"/>
      <c r="Z16" s="345"/>
      <c r="AA16" s="130"/>
      <c r="AB16" s="345"/>
      <c r="AC16" s="345"/>
      <c r="AD16" s="347"/>
      <c r="AE16" s="129">
        <f>AF16+AG16+AH16+AI16+AJ16</f>
        <v>0</v>
      </c>
      <c r="AF16" s="345"/>
      <c r="AG16" s="345"/>
      <c r="AH16" s="345"/>
      <c r="AI16" s="345"/>
      <c r="AJ16" s="345"/>
      <c r="AK16" s="345"/>
    </row>
    <row r="17" spans="2:37" s="114" customFormat="1" ht="23.25" customHeight="1" x14ac:dyDescent="0.25">
      <c r="B17" s="405"/>
      <c r="C17" s="405"/>
      <c r="D17" s="405"/>
      <c r="E17" s="131"/>
      <c r="F17" s="406" t="s">
        <v>34</v>
      </c>
      <c r="G17" s="406"/>
      <c r="H17" s="132"/>
      <c r="I17" s="133"/>
      <c r="J17" s="134"/>
      <c r="K17" s="255">
        <f>SUM(K12:K16)</f>
        <v>0</v>
      </c>
      <c r="L17" s="255"/>
      <c r="M17" s="255"/>
      <c r="N17" s="255">
        <f t="shared" ref="N17:AK17" si="0">SUM(N12:N16)</f>
        <v>0</v>
      </c>
      <c r="O17" s="255">
        <f t="shared" si="0"/>
        <v>0</v>
      </c>
      <c r="P17" s="255">
        <f t="shared" si="0"/>
        <v>0</v>
      </c>
      <c r="Q17" s="255">
        <f t="shared" si="0"/>
        <v>0</v>
      </c>
      <c r="R17" s="255">
        <f t="shared" si="0"/>
        <v>0</v>
      </c>
      <c r="S17" s="255">
        <f t="shared" si="0"/>
        <v>0</v>
      </c>
      <c r="T17" s="255">
        <f t="shared" si="0"/>
        <v>0</v>
      </c>
      <c r="U17" s="255">
        <f t="shared" si="0"/>
        <v>0</v>
      </c>
      <c r="V17" s="255">
        <f t="shared" si="0"/>
        <v>0</v>
      </c>
      <c r="W17" s="255">
        <f t="shared" si="0"/>
        <v>0</v>
      </c>
      <c r="X17" s="255">
        <f t="shared" si="0"/>
        <v>0</v>
      </c>
      <c r="Y17" s="255">
        <f t="shared" si="0"/>
        <v>0</v>
      </c>
      <c r="Z17" s="255">
        <f t="shared" si="0"/>
        <v>0</v>
      </c>
      <c r="AA17" s="255">
        <f t="shared" si="0"/>
        <v>0</v>
      </c>
      <c r="AB17" s="255">
        <f t="shared" si="0"/>
        <v>0</v>
      </c>
      <c r="AC17" s="255">
        <f t="shared" si="0"/>
        <v>0</v>
      </c>
      <c r="AD17" s="255">
        <f t="shared" si="0"/>
        <v>0</v>
      </c>
      <c r="AE17" s="255">
        <f t="shared" si="0"/>
        <v>0</v>
      </c>
      <c r="AF17" s="255">
        <f t="shared" si="0"/>
        <v>0</v>
      </c>
      <c r="AG17" s="255">
        <f t="shared" si="0"/>
        <v>0</v>
      </c>
      <c r="AH17" s="255">
        <f t="shared" si="0"/>
        <v>0</v>
      </c>
      <c r="AI17" s="255">
        <f t="shared" si="0"/>
        <v>0</v>
      </c>
      <c r="AJ17" s="255">
        <f t="shared" si="0"/>
        <v>0</v>
      </c>
      <c r="AK17" s="255">
        <f t="shared" si="0"/>
        <v>0</v>
      </c>
    </row>
  </sheetData>
  <sheetProtection password="C621" sheet="1" objects="1" scenarios="1" autoFilter="0"/>
  <autoFilter ref="A11:AK11"/>
  <mergeCells count="50">
    <mergeCell ref="N5:W5"/>
    <mergeCell ref="X5:AK5"/>
    <mergeCell ref="S8:S10"/>
    <mergeCell ref="T6:U6"/>
    <mergeCell ref="V6:V10"/>
    <mergeCell ref="AJ8:AJ10"/>
    <mergeCell ref="U8:U10"/>
    <mergeCell ref="AF8:AF10"/>
    <mergeCell ref="AG8:AG10"/>
    <mergeCell ref="AC6:AC10"/>
    <mergeCell ref="Y6:Y10"/>
    <mergeCell ref="Z6:Z10"/>
    <mergeCell ref="AB6:AB10"/>
    <mergeCell ref="AE7:AE10"/>
    <mergeCell ref="AF7:AJ7"/>
    <mergeCell ref="N6:S6"/>
    <mergeCell ref="W6:W10"/>
    <mergeCell ref="X6:X10"/>
    <mergeCell ref="N7:N10"/>
    <mergeCell ref="Q8:Q10"/>
    <mergeCell ref="R8:R10"/>
    <mergeCell ref="O8:O10"/>
    <mergeCell ref="P8:P10"/>
    <mergeCell ref="O7:S7"/>
    <mergeCell ref="T7:T10"/>
    <mergeCell ref="F17:G17"/>
    <mergeCell ref="A3:A10"/>
    <mergeCell ref="B3:C4"/>
    <mergeCell ref="D3:D10"/>
    <mergeCell ref="E3:G3"/>
    <mergeCell ref="E4:E10"/>
    <mergeCell ref="F4:F10"/>
    <mergeCell ref="G4:G10"/>
    <mergeCell ref="B17:D17"/>
    <mergeCell ref="H3:H10"/>
    <mergeCell ref="B5:B10"/>
    <mergeCell ref="C5:C10"/>
    <mergeCell ref="J3:J10"/>
    <mergeCell ref="K3:AK3"/>
    <mergeCell ref="AD6:AD10"/>
    <mergeCell ref="AE6:AJ6"/>
    <mergeCell ref="AH8:AH10"/>
    <mergeCell ref="AI8:AI10"/>
    <mergeCell ref="AK6:AK10"/>
    <mergeCell ref="K4:K10"/>
    <mergeCell ref="L4:L10"/>
    <mergeCell ref="M4:M10"/>
    <mergeCell ref="I3:I10"/>
    <mergeCell ref="AA6:AA10"/>
    <mergeCell ref="N4:AK4"/>
  </mergeCells>
  <pageMargins left="0.39370078740157483" right="0.39370078740157483" top="0.39370078740157483" bottom="0.39370078740157483" header="0.78740157480314965" footer="0.78740157480314965"/>
  <pageSetup paperSize="8" scale="24" firstPageNumber="0" orientation="landscape" r:id="rId1"/>
  <headerFooter alignWithMargins="0">
    <oddFooter>&amp;C&amp;"Times New Roman,Обычный"&amp;12Страница &amp;P</oddFooter>
  </headerFooter>
  <colBreaks count="1" manualBreakCount="1">
    <brk id="10"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17"/>
  <sheetViews>
    <sheetView view="pageBreakPreview" zoomScale="80" zoomScaleSheetLayoutView="80" workbookViewId="0">
      <pane xSplit="8" ySplit="11" topLeftCell="I15" activePane="bottomRight" state="frozen"/>
      <selection pane="topRight" activeCell="I1" sqref="I1"/>
      <selection pane="bottomLeft" activeCell="A12" sqref="A12"/>
      <selection pane="bottomRight" activeCell="H15" sqref="H15"/>
    </sheetView>
  </sheetViews>
  <sheetFormatPr defaultColWidth="1.7109375" defaultRowHeight="12.75" customHeight="1" x14ac:dyDescent="0.2"/>
  <cols>
    <col min="1" max="1" width="21.140625" style="14" customWidth="1"/>
    <col min="2" max="2" width="30.7109375" style="14" customWidth="1"/>
    <col min="3" max="3" width="36.140625" style="14" customWidth="1"/>
    <col min="4" max="4" width="24" style="14" customWidth="1"/>
    <col min="5" max="6" width="13.42578125" style="14" customWidth="1"/>
    <col min="7" max="7" width="15.85546875" style="14" customWidth="1"/>
    <col min="8" max="8" width="15.5703125" style="14" customWidth="1"/>
    <col min="9" max="9" width="10.42578125" style="14" customWidth="1"/>
    <col min="10" max="10" width="8" style="14" customWidth="1"/>
    <col min="11" max="11" width="19.5703125" style="14" customWidth="1"/>
    <col min="12" max="12" width="11.140625" style="14" customWidth="1"/>
    <col min="13" max="13" width="12" style="14" customWidth="1"/>
    <col min="14" max="14" width="16.85546875" style="14" customWidth="1"/>
    <col min="15" max="15" width="13.42578125" style="14" customWidth="1"/>
    <col min="16" max="16" width="8.28515625" style="14" customWidth="1"/>
    <col min="17" max="17" width="7.42578125" style="14" customWidth="1"/>
    <col min="18" max="18" width="12.7109375" style="14" customWidth="1"/>
    <col min="19" max="19" width="7.7109375" style="14" customWidth="1"/>
    <col min="20" max="22" width="15.28515625" style="14" customWidth="1"/>
    <col min="23" max="29" width="15.42578125" style="14" customWidth="1"/>
    <col min="30" max="30" width="11.5703125" style="14" customWidth="1"/>
    <col min="31" max="31" width="16.85546875" style="14" customWidth="1"/>
    <col min="32" max="32" width="14" style="14" customWidth="1"/>
    <col min="33" max="33" width="7.7109375" style="14" customWidth="1"/>
    <col min="34" max="34" width="5.85546875" style="14" customWidth="1"/>
    <col min="35" max="35" width="12.5703125" style="14" customWidth="1"/>
    <col min="36" max="36" width="6.5703125" style="14" customWidth="1"/>
    <col min="37" max="37" width="12.5703125" style="14" customWidth="1"/>
    <col min="38" max="16384" width="1.7109375" style="14"/>
  </cols>
  <sheetData>
    <row r="1" spans="1:37" s="1" customFormat="1" ht="15" customHeight="1" x14ac:dyDescent="0.25">
      <c r="A1" s="45" t="s">
        <v>861</v>
      </c>
      <c r="C1" s="45"/>
      <c r="D1" s="45"/>
      <c r="E1" s="45"/>
      <c r="F1" s="45"/>
      <c r="G1" s="45"/>
      <c r="H1" s="45"/>
      <c r="I1" s="45"/>
      <c r="J1" s="45"/>
      <c r="K1" s="45"/>
      <c r="L1" s="45"/>
      <c r="M1" s="45"/>
      <c r="N1" s="45"/>
      <c r="O1" s="45"/>
      <c r="P1" s="45"/>
      <c r="Q1" s="45"/>
      <c r="R1" s="45"/>
      <c r="S1" s="45"/>
      <c r="T1" s="45"/>
      <c r="U1" s="45"/>
      <c r="V1" s="45"/>
      <c r="W1" s="45"/>
      <c r="X1" s="45"/>
      <c r="Y1" s="45"/>
    </row>
    <row r="2" spans="1:37" ht="15" customHeight="1" x14ac:dyDescent="0.2">
      <c r="A2" s="34" t="s">
        <v>210</v>
      </c>
    </row>
    <row r="3" spans="1:37" ht="12.75" customHeight="1" x14ac:dyDescent="0.2">
      <c r="A3" s="402" t="s">
        <v>718</v>
      </c>
      <c r="B3" s="402" t="s">
        <v>67</v>
      </c>
      <c r="C3" s="402"/>
      <c r="D3" s="402" t="s">
        <v>68</v>
      </c>
      <c r="E3" s="402" t="s">
        <v>69</v>
      </c>
      <c r="F3" s="402"/>
      <c r="G3" s="402"/>
      <c r="H3" s="402" t="s">
        <v>70</v>
      </c>
      <c r="I3" s="402" t="s">
        <v>71</v>
      </c>
      <c r="J3" s="402" t="s">
        <v>19</v>
      </c>
      <c r="K3" s="403" t="s">
        <v>235</v>
      </c>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7"/>
    </row>
    <row r="4" spans="1:37" ht="12.75" customHeight="1" x14ac:dyDescent="0.2">
      <c r="A4" s="402"/>
      <c r="B4" s="402"/>
      <c r="C4" s="402"/>
      <c r="D4" s="402"/>
      <c r="E4" s="404" t="s">
        <v>72</v>
      </c>
      <c r="F4" s="404" t="s">
        <v>73</v>
      </c>
      <c r="G4" s="404" t="s">
        <v>74</v>
      </c>
      <c r="H4" s="402"/>
      <c r="I4" s="402"/>
      <c r="J4" s="402"/>
      <c r="K4" s="393" t="s">
        <v>421</v>
      </c>
      <c r="L4" s="414" t="s">
        <v>204</v>
      </c>
      <c r="M4" s="417" t="s">
        <v>346</v>
      </c>
      <c r="N4" s="424" t="s">
        <v>75</v>
      </c>
      <c r="O4" s="424"/>
      <c r="P4" s="424"/>
      <c r="Q4" s="424"/>
      <c r="R4" s="424"/>
      <c r="S4" s="424"/>
      <c r="T4" s="424"/>
      <c r="U4" s="424"/>
      <c r="V4" s="424"/>
      <c r="W4" s="424"/>
      <c r="X4" s="424"/>
      <c r="Y4" s="424"/>
      <c r="Z4" s="424"/>
      <c r="AA4" s="424"/>
      <c r="AB4" s="424"/>
      <c r="AC4" s="424"/>
      <c r="AD4" s="424"/>
      <c r="AE4" s="424"/>
      <c r="AF4" s="424"/>
      <c r="AG4" s="424"/>
      <c r="AH4" s="424"/>
      <c r="AI4" s="424"/>
      <c r="AJ4" s="424"/>
      <c r="AK4" s="425"/>
    </row>
    <row r="5" spans="1:37" ht="12.75" customHeight="1" x14ac:dyDescent="0.2">
      <c r="A5" s="402"/>
      <c r="B5" s="403" t="s">
        <v>72</v>
      </c>
      <c r="C5" s="403" t="s">
        <v>76</v>
      </c>
      <c r="D5" s="402"/>
      <c r="E5" s="404"/>
      <c r="F5" s="404"/>
      <c r="G5" s="404"/>
      <c r="H5" s="402"/>
      <c r="I5" s="402"/>
      <c r="J5" s="402"/>
      <c r="K5" s="393"/>
      <c r="L5" s="415"/>
      <c r="M5" s="399"/>
      <c r="N5" s="419" t="s">
        <v>77</v>
      </c>
      <c r="O5" s="420"/>
      <c r="P5" s="420"/>
      <c r="Q5" s="420"/>
      <c r="R5" s="420"/>
      <c r="S5" s="420"/>
      <c r="T5" s="420"/>
      <c r="U5" s="420"/>
      <c r="V5" s="420"/>
      <c r="W5" s="421"/>
      <c r="X5" s="419" t="s">
        <v>78</v>
      </c>
      <c r="Y5" s="420"/>
      <c r="Z5" s="420"/>
      <c r="AA5" s="420"/>
      <c r="AB5" s="420"/>
      <c r="AC5" s="420"/>
      <c r="AD5" s="420"/>
      <c r="AE5" s="420"/>
      <c r="AF5" s="420"/>
      <c r="AG5" s="420"/>
      <c r="AH5" s="420"/>
      <c r="AI5" s="420"/>
      <c r="AJ5" s="420"/>
      <c r="AK5" s="421"/>
    </row>
    <row r="6" spans="1:37" ht="12.75" customHeight="1" x14ac:dyDescent="0.2">
      <c r="A6" s="402"/>
      <c r="B6" s="403"/>
      <c r="C6" s="403"/>
      <c r="D6" s="402"/>
      <c r="E6" s="404"/>
      <c r="F6" s="404"/>
      <c r="G6" s="404"/>
      <c r="H6" s="402"/>
      <c r="I6" s="402"/>
      <c r="J6" s="402"/>
      <c r="K6" s="393"/>
      <c r="L6" s="415"/>
      <c r="M6" s="399"/>
      <c r="N6" s="394" t="s">
        <v>79</v>
      </c>
      <c r="O6" s="394"/>
      <c r="P6" s="394"/>
      <c r="Q6" s="394"/>
      <c r="R6" s="394"/>
      <c r="S6" s="394"/>
      <c r="T6" s="395" t="s">
        <v>918</v>
      </c>
      <c r="U6" s="396"/>
      <c r="V6" s="397" t="s">
        <v>342</v>
      </c>
      <c r="W6" s="410" t="s">
        <v>80</v>
      </c>
      <c r="X6" s="408" t="s">
        <v>916</v>
      </c>
      <c r="Y6" s="394" t="s">
        <v>81</v>
      </c>
      <c r="Z6" s="394" t="s">
        <v>82</v>
      </c>
      <c r="AA6" s="412" t="s">
        <v>343</v>
      </c>
      <c r="AB6" s="394" t="s">
        <v>83</v>
      </c>
      <c r="AC6" s="394" t="s">
        <v>84</v>
      </c>
      <c r="AD6" s="399" t="s">
        <v>237</v>
      </c>
      <c r="AE6" s="394" t="s">
        <v>85</v>
      </c>
      <c r="AF6" s="394"/>
      <c r="AG6" s="394"/>
      <c r="AH6" s="394"/>
      <c r="AI6" s="394"/>
      <c r="AJ6" s="394"/>
      <c r="AK6" s="395" t="s">
        <v>86</v>
      </c>
    </row>
    <row r="7" spans="1:37" ht="12.75" customHeight="1" x14ac:dyDescent="0.2">
      <c r="A7" s="402"/>
      <c r="B7" s="403"/>
      <c r="C7" s="403"/>
      <c r="D7" s="402"/>
      <c r="E7" s="404"/>
      <c r="F7" s="404"/>
      <c r="G7" s="404"/>
      <c r="H7" s="402"/>
      <c r="I7" s="402"/>
      <c r="J7" s="402"/>
      <c r="K7" s="393"/>
      <c r="L7" s="415"/>
      <c r="M7" s="399"/>
      <c r="N7" s="393" t="s">
        <v>419</v>
      </c>
      <c r="O7" s="403" t="s">
        <v>75</v>
      </c>
      <c r="P7" s="403"/>
      <c r="Q7" s="403"/>
      <c r="R7" s="403"/>
      <c r="S7" s="403"/>
      <c r="T7" s="393" t="s">
        <v>21</v>
      </c>
      <c r="U7" s="311" t="s">
        <v>87</v>
      </c>
      <c r="V7" s="397"/>
      <c r="W7" s="411"/>
      <c r="X7" s="409"/>
      <c r="Y7" s="403"/>
      <c r="Z7" s="403"/>
      <c r="AA7" s="412"/>
      <c r="AB7" s="403"/>
      <c r="AC7" s="403"/>
      <c r="AD7" s="399"/>
      <c r="AE7" s="393" t="s">
        <v>420</v>
      </c>
      <c r="AF7" s="403" t="s">
        <v>75</v>
      </c>
      <c r="AG7" s="403"/>
      <c r="AH7" s="403"/>
      <c r="AI7" s="403"/>
      <c r="AJ7" s="403"/>
      <c r="AK7" s="407"/>
    </row>
    <row r="8" spans="1:37" ht="12.75" customHeight="1" x14ac:dyDescent="0.2">
      <c r="A8" s="402"/>
      <c r="B8" s="403"/>
      <c r="C8" s="403"/>
      <c r="D8" s="402"/>
      <c r="E8" s="404"/>
      <c r="F8" s="404"/>
      <c r="G8" s="404"/>
      <c r="H8" s="402"/>
      <c r="I8" s="402"/>
      <c r="J8" s="402"/>
      <c r="K8" s="393"/>
      <c r="L8" s="415"/>
      <c r="M8" s="399"/>
      <c r="N8" s="393"/>
      <c r="O8" s="393" t="s">
        <v>88</v>
      </c>
      <c r="P8" s="393" t="s">
        <v>89</v>
      </c>
      <c r="Q8" s="393" t="s">
        <v>90</v>
      </c>
      <c r="R8" s="393" t="s">
        <v>91</v>
      </c>
      <c r="S8" s="393" t="s">
        <v>92</v>
      </c>
      <c r="T8" s="393"/>
      <c r="U8" s="407" t="s">
        <v>93</v>
      </c>
      <c r="V8" s="397"/>
      <c r="W8" s="411"/>
      <c r="X8" s="409"/>
      <c r="Y8" s="403"/>
      <c r="Z8" s="403"/>
      <c r="AA8" s="412"/>
      <c r="AB8" s="403"/>
      <c r="AC8" s="403"/>
      <c r="AD8" s="399"/>
      <c r="AE8" s="393"/>
      <c r="AF8" s="393" t="s">
        <v>94</v>
      </c>
      <c r="AG8" s="393" t="s">
        <v>89</v>
      </c>
      <c r="AH8" s="393" t="s">
        <v>90</v>
      </c>
      <c r="AI8" s="393" t="s">
        <v>91</v>
      </c>
      <c r="AJ8" s="393" t="s">
        <v>92</v>
      </c>
      <c r="AK8" s="407"/>
    </row>
    <row r="9" spans="1:37" ht="12.75" customHeight="1" x14ac:dyDescent="0.2">
      <c r="A9" s="402"/>
      <c r="B9" s="403"/>
      <c r="C9" s="403"/>
      <c r="D9" s="402"/>
      <c r="E9" s="404"/>
      <c r="F9" s="404"/>
      <c r="G9" s="404"/>
      <c r="H9" s="402"/>
      <c r="I9" s="402"/>
      <c r="J9" s="402"/>
      <c r="K9" s="393"/>
      <c r="L9" s="415"/>
      <c r="M9" s="399"/>
      <c r="N9" s="393"/>
      <c r="O9" s="393"/>
      <c r="P9" s="393"/>
      <c r="Q9" s="393"/>
      <c r="R9" s="393"/>
      <c r="S9" s="393"/>
      <c r="T9" s="393"/>
      <c r="U9" s="407"/>
      <c r="V9" s="397"/>
      <c r="W9" s="411"/>
      <c r="X9" s="409"/>
      <c r="Y9" s="403"/>
      <c r="Z9" s="403"/>
      <c r="AA9" s="412"/>
      <c r="AB9" s="403"/>
      <c r="AC9" s="403"/>
      <c r="AD9" s="399"/>
      <c r="AE9" s="393"/>
      <c r="AF9" s="393"/>
      <c r="AG9" s="393"/>
      <c r="AH9" s="393"/>
      <c r="AI9" s="393"/>
      <c r="AJ9" s="393"/>
      <c r="AK9" s="407"/>
    </row>
    <row r="10" spans="1:37" ht="132.75" customHeight="1" x14ac:dyDescent="0.2">
      <c r="A10" s="402"/>
      <c r="B10" s="403"/>
      <c r="C10" s="403"/>
      <c r="D10" s="402"/>
      <c r="E10" s="404"/>
      <c r="F10" s="404"/>
      <c r="G10" s="404"/>
      <c r="H10" s="402"/>
      <c r="I10" s="402"/>
      <c r="J10" s="402"/>
      <c r="K10" s="393"/>
      <c r="L10" s="416"/>
      <c r="M10" s="400"/>
      <c r="N10" s="401"/>
      <c r="O10" s="393"/>
      <c r="P10" s="393"/>
      <c r="Q10" s="393"/>
      <c r="R10" s="393"/>
      <c r="S10" s="393"/>
      <c r="T10" s="393"/>
      <c r="U10" s="407"/>
      <c r="V10" s="398"/>
      <c r="W10" s="411"/>
      <c r="X10" s="395"/>
      <c r="Y10" s="403"/>
      <c r="Z10" s="403"/>
      <c r="AA10" s="413"/>
      <c r="AB10" s="403"/>
      <c r="AC10" s="403"/>
      <c r="AD10" s="400"/>
      <c r="AE10" s="401"/>
      <c r="AF10" s="393"/>
      <c r="AG10" s="393"/>
      <c r="AH10" s="393"/>
      <c r="AI10" s="393"/>
      <c r="AJ10" s="393"/>
      <c r="AK10" s="407"/>
    </row>
    <row r="11" spans="1:37" s="144" customFormat="1" ht="12.75" customHeight="1" x14ac:dyDescent="0.2">
      <c r="A11" s="140">
        <v>1</v>
      </c>
      <c r="B11" s="140">
        <v>2</v>
      </c>
      <c r="C11" s="140">
        <v>3</v>
      </c>
      <c r="D11" s="140">
        <v>4</v>
      </c>
      <c r="E11" s="140">
        <v>5</v>
      </c>
      <c r="F11" s="140">
        <v>6</v>
      </c>
      <c r="G11" s="140">
        <v>7</v>
      </c>
      <c r="H11" s="140">
        <v>8</v>
      </c>
      <c r="I11" s="140">
        <v>9</v>
      </c>
      <c r="J11" s="140">
        <v>10</v>
      </c>
      <c r="K11" s="140">
        <v>11</v>
      </c>
      <c r="L11" s="139" t="s">
        <v>405</v>
      </c>
      <c r="M11" s="139" t="s">
        <v>404</v>
      </c>
      <c r="N11" s="140" t="s">
        <v>406</v>
      </c>
      <c r="O11" s="140" t="s">
        <v>407</v>
      </c>
      <c r="P11" s="140" t="s">
        <v>408</v>
      </c>
      <c r="Q11" s="140" t="s">
        <v>409</v>
      </c>
      <c r="R11" s="140" t="s">
        <v>410</v>
      </c>
      <c r="S11" s="140" t="s">
        <v>411</v>
      </c>
      <c r="T11" s="140" t="s">
        <v>412</v>
      </c>
      <c r="U11" s="140" t="s">
        <v>413</v>
      </c>
      <c r="V11" s="141" t="s">
        <v>414</v>
      </c>
      <c r="W11" s="140" t="s">
        <v>415</v>
      </c>
      <c r="X11" s="140" t="s">
        <v>373</v>
      </c>
      <c r="Y11" s="140" t="s">
        <v>374</v>
      </c>
      <c r="Z11" s="140" t="s">
        <v>375</v>
      </c>
      <c r="AA11" s="142" t="s">
        <v>376</v>
      </c>
      <c r="AB11" s="140" t="s">
        <v>377</v>
      </c>
      <c r="AC11" s="140" t="s">
        <v>378</v>
      </c>
      <c r="AD11" s="139" t="s">
        <v>416</v>
      </c>
      <c r="AE11" s="140" t="s">
        <v>417</v>
      </c>
      <c r="AF11" s="140" t="s">
        <v>418</v>
      </c>
      <c r="AG11" s="140" t="s">
        <v>379</v>
      </c>
      <c r="AH11" s="140" t="s">
        <v>380</v>
      </c>
      <c r="AI11" s="140" t="s">
        <v>381</v>
      </c>
      <c r="AJ11" s="140" t="s">
        <v>382</v>
      </c>
      <c r="AK11" s="143" t="s">
        <v>383</v>
      </c>
    </row>
    <row r="12" spans="1:37" ht="81.75" customHeight="1" x14ac:dyDescent="0.2">
      <c r="A12" s="206" t="s">
        <v>922</v>
      </c>
      <c r="B12" s="206" t="s">
        <v>208</v>
      </c>
      <c r="C12" s="227" t="s">
        <v>487</v>
      </c>
      <c r="D12" s="346"/>
      <c r="E12" s="206" t="s">
        <v>234</v>
      </c>
      <c r="F12" s="228" t="s">
        <v>202</v>
      </c>
      <c r="G12" s="345"/>
      <c r="H12" s="44">
        <f>IF(G12=0,0,K12/G12)</f>
        <v>0</v>
      </c>
      <c r="I12" s="345"/>
      <c r="J12" s="46" t="s">
        <v>109</v>
      </c>
      <c r="K12" s="129">
        <f>N12+T12+V12+W12+X12+Y12+Z12+AA12+AB12+AC12+AE12+AK12</f>
        <v>0</v>
      </c>
      <c r="L12" s="347"/>
      <c r="M12" s="347"/>
      <c r="N12" s="129">
        <f>O12+P12+Q12+R12+S12</f>
        <v>0</v>
      </c>
      <c r="O12" s="345"/>
      <c r="P12" s="345"/>
      <c r="Q12" s="345"/>
      <c r="R12" s="345"/>
      <c r="S12" s="345"/>
      <c r="T12" s="345"/>
      <c r="U12" s="345"/>
      <c r="V12" s="130"/>
      <c r="W12" s="345"/>
      <c r="X12" s="345"/>
      <c r="Y12" s="345"/>
      <c r="Z12" s="345"/>
      <c r="AA12" s="130"/>
      <c r="AB12" s="345"/>
      <c r="AC12" s="345"/>
      <c r="AD12" s="347"/>
      <c r="AE12" s="129">
        <f>AF12+AG12+AH12+AI12+AJ12</f>
        <v>0</v>
      </c>
      <c r="AF12" s="345"/>
      <c r="AG12" s="345"/>
      <c r="AH12" s="345"/>
      <c r="AI12" s="345"/>
      <c r="AJ12" s="345"/>
      <c r="AK12" s="345"/>
    </row>
    <row r="13" spans="1:37" ht="95.25" customHeight="1" x14ac:dyDescent="0.2">
      <c r="A13" s="42" t="s">
        <v>444</v>
      </c>
      <c r="B13" s="120" t="s">
        <v>171</v>
      </c>
      <c r="C13" s="227" t="s">
        <v>488</v>
      </c>
      <c r="D13" s="346"/>
      <c r="E13" s="206" t="s">
        <v>234</v>
      </c>
      <c r="F13" s="228" t="s">
        <v>202</v>
      </c>
      <c r="G13" s="345"/>
      <c r="H13" s="44">
        <f>IF(G13=0,0,K13/G13)</f>
        <v>0</v>
      </c>
      <c r="I13" s="345"/>
      <c r="J13" s="46" t="s">
        <v>110</v>
      </c>
      <c r="K13" s="129">
        <f>N13+T13+V13+W13+X13+Y13+Z13+AA13+AB13+AC13+AE13+AK13</f>
        <v>0</v>
      </c>
      <c r="L13" s="347"/>
      <c r="M13" s="347"/>
      <c r="N13" s="129">
        <f>O13+P13+Q13+R13+S13</f>
        <v>0</v>
      </c>
      <c r="O13" s="345"/>
      <c r="P13" s="345"/>
      <c r="Q13" s="345"/>
      <c r="R13" s="345"/>
      <c r="S13" s="345"/>
      <c r="T13" s="345"/>
      <c r="U13" s="345"/>
      <c r="V13" s="130"/>
      <c r="W13" s="345"/>
      <c r="X13" s="345"/>
      <c r="Y13" s="345"/>
      <c r="Z13" s="345"/>
      <c r="AA13" s="130"/>
      <c r="AB13" s="345"/>
      <c r="AC13" s="345"/>
      <c r="AD13" s="347"/>
      <c r="AE13" s="129">
        <f>AF13+AG13+AH13+AI13+AJ13</f>
        <v>0</v>
      </c>
      <c r="AF13" s="345"/>
      <c r="AG13" s="345"/>
      <c r="AH13" s="345"/>
      <c r="AI13" s="345"/>
      <c r="AJ13" s="345"/>
      <c r="AK13" s="345"/>
    </row>
    <row r="14" spans="1:37" ht="95.25" customHeight="1" x14ac:dyDescent="0.2">
      <c r="A14" s="206" t="s">
        <v>471</v>
      </c>
      <c r="B14" s="206" t="s">
        <v>335</v>
      </c>
      <c r="C14" s="227" t="s">
        <v>489</v>
      </c>
      <c r="D14" s="346"/>
      <c r="E14" s="206" t="s">
        <v>234</v>
      </c>
      <c r="F14" s="228" t="s">
        <v>202</v>
      </c>
      <c r="G14" s="345"/>
      <c r="H14" s="44">
        <f>IF(G14=0,0,K14/G14)</f>
        <v>0</v>
      </c>
      <c r="I14" s="345"/>
      <c r="J14" s="46" t="s">
        <v>111</v>
      </c>
      <c r="K14" s="129">
        <f>N14+T14+V14+W14+X14+Y14+Z14+AA14+AB14+AC14+AE14+AK14</f>
        <v>0</v>
      </c>
      <c r="L14" s="347"/>
      <c r="M14" s="347"/>
      <c r="N14" s="129">
        <f>O14+P14+Q14+R14+S14</f>
        <v>0</v>
      </c>
      <c r="O14" s="345"/>
      <c r="P14" s="345"/>
      <c r="Q14" s="345"/>
      <c r="R14" s="345"/>
      <c r="S14" s="345"/>
      <c r="T14" s="345"/>
      <c r="U14" s="345"/>
      <c r="V14" s="130"/>
      <c r="W14" s="345"/>
      <c r="X14" s="345"/>
      <c r="Y14" s="345"/>
      <c r="Z14" s="345"/>
      <c r="AA14" s="130"/>
      <c r="AB14" s="345"/>
      <c r="AC14" s="345"/>
      <c r="AD14" s="347"/>
      <c r="AE14" s="129">
        <f>AF14+AG14+AH14+AI14+AJ14</f>
        <v>0</v>
      </c>
      <c r="AF14" s="345"/>
      <c r="AG14" s="345"/>
      <c r="AH14" s="345"/>
      <c r="AI14" s="345"/>
      <c r="AJ14" s="345"/>
      <c r="AK14" s="345"/>
    </row>
    <row r="15" spans="1:37" ht="83.25" customHeight="1" x14ac:dyDescent="0.2">
      <c r="A15" s="206" t="s">
        <v>482</v>
      </c>
      <c r="B15" s="206" t="s">
        <v>484</v>
      </c>
      <c r="C15" s="227" t="s">
        <v>486</v>
      </c>
      <c r="D15" s="346"/>
      <c r="E15" s="206" t="s">
        <v>211</v>
      </c>
      <c r="F15" s="228" t="s">
        <v>209</v>
      </c>
      <c r="G15" s="345"/>
      <c r="H15" s="44">
        <f>IF(G15=0,0,K15/G15)</f>
        <v>0</v>
      </c>
      <c r="I15" s="345"/>
      <c r="J15" s="46" t="s">
        <v>112</v>
      </c>
      <c r="K15" s="129">
        <f>N15+T15+V15+W15+X15+Y15+Z15+AA15+AB15+AC15+AE15+AK15</f>
        <v>0</v>
      </c>
      <c r="L15" s="347"/>
      <c r="M15" s="347"/>
      <c r="N15" s="129">
        <f>O15+P15+Q15+R15+S15</f>
        <v>0</v>
      </c>
      <c r="O15" s="345"/>
      <c r="P15" s="345"/>
      <c r="Q15" s="345"/>
      <c r="R15" s="345"/>
      <c r="S15" s="345"/>
      <c r="T15" s="345"/>
      <c r="U15" s="345"/>
      <c r="V15" s="130"/>
      <c r="W15" s="345"/>
      <c r="X15" s="345"/>
      <c r="Y15" s="345"/>
      <c r="Z15" s="345"/>
      <c r="AA15" s="130"/>
      <c r="AB15" s="345"/>
      <c r="AC15" s="345"/>
      <c r="AD15" s="347"/>
      <c r="AE15" s="129">
        <f>AF15+AG15+AH15+AI15+AJ15</f>
        <v>0</v>
      </c>
      <c r="AF15" s="345"/>
      <c r="AG15" s="345"/>
      <c r="AH15" s="345"/>
      <c r="AI15" s="345"/>
      <c r="AJ15" s="345"/>
      <c r="AK15" s="345"/>
    </row>
    <row r="16" spans="1:37" ht="83.25" customHeight="1" x14ac:dyDescent="0.2">
      <c r="A16" s="206" t="s">
        <v>483</v>
      </c>
      <c r="B16" s="206" t="s">
        <v>484</v>
      </c>
      <c r="C16" s="227" t="s">
        <v>485</v>
      </c>
      <c r="D16" s="346"/>
      <c r="E16" s="206" t="s">
        <v>211</v>
      </c>
      <c r="F16" s="228" t="s">
        <v>209</v>
      </c>
      <c r="G16" s="345"/>
      <c r="H16" s="44">
        <f>IF(G16=0,0,K16/G16)</f>
        <v>0</v>
      </c>
      <c r="I16" s="345"/>
      <c r="J16" s="46" t="s">
        <v>113</v>
      </c>
      <c r="K16" s="129">
        <f>N16+T16+V16+W16+X16+Y16+Z16+AA16+AB16+AC16+AE16+AK16</f>
        <v>0</v>
      </c>
      <c r="L16" s="347"/>
      <c r="M16" s="347"/>
      <c r="N16" s="129">
        <f>O16+P16+Q16+R16+S16</f>
        <v>0</v>
      </c>
      <c r="O16" s="345"/>
      <c r="P16" s="345"/>
      <c r="Q16" s="345"/>
      <c r="R16" s="345"/>
      <c r="S16" s="345"/>
      <c r="T16" s="345"/>
      <c r="U16" s="345"/>
      <c r="V16" s="130"/>
      <c r="W16" s="345"/>
      <c r="X16" s="345"/>
      <c r="Y16" s="345"/>
      <c r="Z16" s="345"/>
      <c r="AA16" s="130"/>
      <c r="AB16" s="345"/>
      <c r="AC16" s="345"/>
      <c r="AD16" s="347"/>
      <c r="AE16" s="129">
        <f>AF16+AG16+AH16+AI16+AJ16</f>
        <v>0</v>
      </c>
      <c r="AF16" s="345"/>
      <c r="AG16" s="345"/>
      <c r="AH16" s="345"/>
      <c r="AI16" s="345"/>
      <c r="AJ16" s="345"/>
      <c r="AK16" s="345"/>
    </row>
    <row r="17" spans="2:37" s="114" customFormat="1" ht="23.25" customHeight="1" x14ac:dyDescent="0.25">
      <c r="B17" s="405"/>
      <c r="C17" s="405"/>
      <c r="D17" s="405"/>
      <c r="E17" s="131"/>
      <c r="F17" s="406" t="s">
        <v>34</v>
      </c>
      <c r="G17" s="406"/>
      <c r="H17" s="132"/>
      <c r="I17" s="133"/>
      <c r="J17" s="134"/>
      <c r="K17" s="255">
        <f>SUM(K12:K16)</f>
        <v>0</v>
      </c>
      <c r="L17" s="255"/>
      <c r="M17" s="255"/>
      <c r="N17" s="255">
        <f t="shared" ref="N17:AK17" si="0">SUM(N12:N16)</f>
        <v>0</v>
      </c>
      <c r="O17" s="255">
        <f t="shared" si="0"/>
        <v>0</v>
      </c>
      <c r="P17" s="255">
        <f t="shared" si="0"/>
        <v>0</v>
      </c>
      <c r="Q17" s="255">
        <f t="shared" si="0"/>
        <v>0</v>
      </c>
      <c r="R17" s="255">
        <f t="shared" si="0"/>
        <v>0</v>
      </c>
      <c r="S17" s="255">
        <f t="shared" si="0"/>
        <v>0</v>
      </c>
      <c r="T17" s="255">
        <f t="shared" si="0"/>
        <v>0</v>
      </c>
      <c r="U17" s="255">
        <f t="shared" si="0"/>
        <v>0</v>
      </c>
      <c r="V17" s="255">
        <f t="shared" si="0"/>
        <v>0</v>
      </c>
      <c r="W17" s="255">
        <f t="shared" si="0"/>
        <v>0</v>
      </c>
      <c r="X17" s="255">
        <f t="shared" si="0"/>
        <v>0</v>
      </c>
      <c r="Y17" s="255">
        <f t="shared" si="0"/>
        <v>0</v>
      </c>
      <c r="Z17" s="255">
        <f t="shared" si="0"/>
        <v>0</v>
      </c>
      <c r="AA17" s="255">
        <f t="shared" si="0"/>
        <v>0</v>
      </c>
      <c r="AB17" s="255">
        <f t="shared" si="0"/>
        <v>0</v>
      </c>
      <c r="AC17" s="255">
        <f t="shared" si="0"/>
        <v>0</v>
      </c>
      <c r="AD17" s="255">
        <f t="shared" si="0"/>
        <v>0</v>
      </c>
      <c r="AE17" s="255">
        <f t="shared" si="0"/>
        <v>0</v>
      </c>
      <c r="AF17" s="255">
        <f t="shared" si="0"/>
        <v>0</v>
      </c>
      <c r="AG17" s="255">
        <f t="shared" si="0"/>
        <v>0</v>
      </c>
      <c r="AH17" s="255">
        <f t="shared" si="0"/>
        <v>0</v>
      </c>
      <c r="AI17" s="255">
        <f t="shared" si="0"/>
        <v>0</v>
      </c>
      <c r="AJ17" s="255">
        <f t="shared" si="0"/>
        <v>0</v>
      </c>
      <c r="AK17" s="255">
        <f t="shared" si="0"/>
        <v>0</v>
      </c>
    </row>
  </sheetData>
  <sheetProtection password="C621" sheet="1" objects="1" scenarios="1" autoFilter="0"/>
  <autoFilter ref="A11:AK11"/>
  <mergeCells count="50">
    <mergeCell ref="N5:W5"/>
    <mergeCell ref="X5:AK5"/>
    <mergeCell ref="S8:S10"/>
    <mergeCell ref="T6:U6"/>
    <mergeCell ref="V6:V10"/>
    <mergeCell ref="AJ8:AJ10"/>
    <mergeCell ref="U8:U10"/>
    <mergeCell ref="AF8:AF10"/>
    <mergeCell ref="AG8:AG10"/>
    <mergeCell ref="AC6:AC10"/>
    <mergeCell ref="Y6:Y10"/>
    <mergeCell ref="Z6:Z10"/>
    <mergeCell ref="AB6:AB10"/>
    <mergeCell ref="AE7:AE10"/>
    <mergeCell ref="AF7:AJ7"/>
    <mergeCell ref="N6:S6"/>
    <mergeCell ref="W6:W10"/>
    <mergeCell ref="X6:X10"/>
    <mergeCell ref="N7:N10"/>
    <mergeCell ref="Q8:Q10"/>
    <mergeCell ref="R8:R10"/>
    <mergeCell ref="O8:O10"/>
    <mergeCell ref="P8:P10"/>
    <mergeCell ref="O7:S7"/>
    <mergeCell ref="T7:T10"/>
    <mergeCell ref="F17:G17"/>
    <mergeCell ref="A3:A10"/>
    <mergeCell ref="B3:C4"/>
    <mergeCell ref="D3:D10"/>
    <mergeCell ref="E3:G3"/>
    <mergeCell ref="E4:E10"/>
    <mergeCell ref="F4:F10"/>
    <mergeCell ref="G4:G10"/>
    <mergeCell ref="B17:D17"/>
    <mergeCell ref="H3:H10"/>
    <mergeCell ref="B5:B10"/>
    <mergeCell ref="C5:C10"/>
    <mergeCell ref="J3:J10"/>
    <mergeCell ref="K3:AK3"/>
    <mergeCell ref="AD6:AD10"/>
    <mergeCell ref="AE6:AJ6"/>
    <mergeCell ref="AH8:AH10"/>
    <mergeCell ref="AI8:AI10"/>
    <mergeCell ref="AK6:AK10"/>
    <mergeCell ref="K4:K10"/>
    <mergeCell ref="L4:L10"/>
    <mergeCell ref="M4:M10"/>
    <mergeCell ref="I3:I10"/>
    <mergeCell ref="AA6:AA10"/>
    <mergeCell ref="N4:AK4"/>
  </mergeCells>
  <pageMargins left="0.39370078740157483" right="0.39370078740157483" top="0.39370078740157483" bottom="0.39370078740157483" header="0.78740157480314965" footer="0.78740157480314965"/>
  <pageSetup paperSize="8" scale="24" firstPageNumber="0" orientation="landscape" r:id="rId1"/>
  <headerFooter alignWithMargins="0">
    <oddFooter>&amp;C&amp;"Times New Roman,Обычный"&amp;12Страница &amp;P</oddFooter>
  </headerFooter>
  <colBreaks count="1" manualBreakCount="1">
    <brk id="10"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85"/>
  <sheetViews>
    <sheetView view="pageBreakPreview" zoomScale="80" zoomScaleSheetLayoutView="80" workbookViewId="0">
      <pane xSplit="7" ySplit="10" topLeftCell="H12" activePane="bottomRight" state="frozen"/>
      <selection pane="topRight" activeCell="H1" sqref="H1"/>
      <selection pane="bottomLeft" activeCell="A11" sqref="A11"/>
      <selection pane="bottomRight" activeCell="G12" sqref="G12"/>
    </sheetView>
  </sheetViews>
  <sheetFormatPr defaultColWidth="9.140625" defaultRowHeight="12.75" x14ac:dyDescent="0.2"/>
  <cols>
    <col min="1" max="1" width="21.85546875" style="33" customWidth="1"/>
    <col min="2" max="2" width="38.85546875" style="33" customWidth="1"/>
    <col min="3" max="3" width="46" style="33" customWidth="1"/>
    <col min="4" max="4" width="21.7109375" style="33" customWidth="1"/>
    <col min="5" max="5" width="18.5703125" style="77" customWidth="1"/>
    <col min="6" max="6" width="10.85546875" style="76" customWidth="1"/>
    <col min="7" max="7" width="11.140625" style="76" customWidth="1"/>
    <col min="8" max="8" width="11.5703125" style="33" customWidth="1"/>
    <col min="9" max="9" width="12.140625" style="33" customWidth="1"/>
    <col min="10" max="10" width="15.42578125" style="68" customWidth="1"/>
    <col min="11" max="11" width="9.7109375" style="33" customWidth="1"/>
    <col min="12" max="12" width="19.7109375" style="33" customWidth="1"/>
    <col min="13" max="13" width="12.140625" style="33" customWidth="1"/>
    <col min="14" max="14" width="11.85546875" style="33" customWidth="1"/>
    <col min="15" max="15" width="17.140625" style="33" customWidth="1"/>
    <col min="16" max="16" width="14.85546875" style="33" customWidth="1"/>
    <col min="17" max="17" width="8.42578125" style="33" customWidth="1"/>
    <col min="18" max="18" width="6.85546875" style="33" customWidth="1"/>
    <col min="19" max="19" width="14.5703125" style="33" customWidth="1"/>
    <col min="20" max="20" width="13.85546875" style="33" customWidth="1"/>
    <col min="21" max="22" width="15.42578125" style="33" customWidth="1"/>
    <col min="23" max="23" width="6.5703125" style="33" customWidth="1"/>
    <col min="24" max="27" width="15.42578125" style="33" customWidth="1"/>
    <col min="28" max="28" width="6.5703125" style="33" customWidth="1"/>
    <col min="29" max="30" width="15.42578125" style="33" customWidth="1"/>
    <col min="31" max="31" width="14" style="33" customWidth="1"/>
    <col min="32" max="32" width="16.7109375" style="33" customWidth="1"/>
    <col min="33" max="33" width="15.42578125" style="33" customWidth="1"/>
    <col min="34" max="34" width="7.7109375" style="33" customWidth="1"/>
    <col min="35" max="35" width="5.85546875" style="33" customWidth="1"/>
    <col min="36" max="36" width="13.7109375" style="33" customWidth="1"/>
    <col min="37" max="37" width="7.7109375" style="33" customWidth="1"/>
    <col min="38" max="38" width="15.42578125" style="33" customWidth="1"/>
    <col min="39" max="16384" width="9.140625" style="33"/>
  </cols>
  <sheetData>
    <row r="1" spans="1:38" s="31" customFormat="1" ht="15" x14ac:dyDescent="0.25">
      <c r="A1" s="30" t="s">
        <v>860</v>
      </c>
      <c r="C1" s="53"/>
      <c r="D1" s="30"/>
      <c r="E1" s="53"/>
      <c r="F1" s="75"/>
      <c r="G1" s="53"/>
      <c r="H1" s="30"/>
      <c r="I1" s="30"/>
      <c r="J1" s="107"/>
      <c r="K1" s="30"/>
      <c r="L1" s="30"/>
      <c r="M1" s="30"/>
      <c r="N1" s="30"/>
      <c r="O1" s="30"/>
      <c r="P1" s="32"/>
    </row>
    <row r="2" spans="1:38" x14ac:dyDescent="0.2">
      <c r="A2" s="34" t="s">
        <v>210</v>
      </c>
    </row>
    <row r="3" spans="1:38" s="14" customFormat="1" ht="12" customHeight="1" x14ac:dyDescent="0.2">
      <c r="A3" s="444" t="s">
        <v>718</v>
      </c>
      <c r="B3" s="445" t="s">
        <v>95</v>
      </c>
      <c r="C3" s="402"/>
      <c r="D3" s="446" t="s">
        <v>68</v>
      </c>
      <c r="E3" s="402" t="s">
        <v>69</v>
      </c>
      <c r="F3" s="402"/>
      <c r="G3" s="402"/>
      <c r="H3" s="414" t="s">
        <v>207</v>
      </c>
      <c r="I3" s="414" t="s">
        <v>930</v>
      </c>
      <c r="J3" s="438" t="s">
        <v>318</v>
      </c>
      <c r="K3" s="439" t="s">
        <v>19</v>
      </c>
      <c r="L3" s="440" t="s">
        <v>235</v>
      </c>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c r="AL3" s="440"/>
    </row>
    <row r="4" spans="1:38" s="14" customFormat="1" ht="12" customHeight="1" x14ac:dyDescent="0.2">
      <c r="A4" s="444"/>
      <c r="B4" s="445"/>
      <c r="C4" s="402"/>
      <c r="D4" s="447"/>
      <c r="E4" s="404" t="s">
        <v>72</v>
      </c>
      <c r="F4" s="404" t="s">
        <v>73</v>
      </c>
      <c r="G4" s="404" t="s">
        <v>74</v>
      </c>
      <c r="H4" s="415"/>
      <c r="I4" s="415"/>
      <c r="J4" s="438"/>
      <c r="K4" s="439"/>
      <c r="L4" s="426" t="s">
        <v>403</v>
      </c>
      <c r="M4" s="434" t="s">
        <v>204</v>
      </c>
      <c r="N4" s="418" t="s">
        <v>236</v>
      </c>
      <c r="O4" s="429" t="s">
        <v>75</v>
      </c>
      <c r="P4" s="429"/>
      <c r="Q4" s="429"/>
      <c r="R4" s="429"/>
      <c r="S4" s="429"/>
      <c r="T4" s="429"/>
      <c r="U4" s="429"/>
      <c r="V4" s="429"/>
      <c r="W4" s="429"/>
      <c r="X4" s="429"/>
      <c r="Y4" s="429"/>
      <c r="Z4" s="429"/>
      <c r="AA4" s="429"/>
      <c r="AB4" s="429"/>
      <c r="AC4" s="429"/>
      <c r="AD4" s="429"/>
      <c r="AE4" s="429"/>
      <c r="AF4" s="429"/>
      <c r="AG4" s="429"/>
      <c r="AH4" s="429"/>
      <c r="AI4" s="429"/>
      <c r="AJ4" s="429"/>
      <c r="AK4" s="429"/>
      <c r="AL4" s="429"/>
    </row>
    <row r="5" spans="1:38" s="14" customFormat="1" ht="12" customHeight="1" x14ac:dyDescent="0.2">
      <c r="A5" s="444"/>
      <c r="B5" s="411" t="s">
        <v>72</v>
      </c>
      <c r="C5" s="403" t="s">
        <v>106</v>
      </c>
      <c r="D5" s="447"/>
      <c r="E5" s="404"/>
      <c r="F5" s="404"/>
      <c r="G5" s="404"/>
      <c r="H5" s="415"/>
      <c r="I5" s="415"/>
      <c r="J5" s="438"/>
      <c r="K5" s="439"/>
      <c r="L5" s="427"/>
      <c r="M5" s="399"/>
      <c r="N5" s="399"/>
      <c r="O5" s="394" t="s">
        <v>79</v>
      </c>
      <c r="P5" s="394"/>
      <c r="Q5" s="394"/>
      <c r="R5" s="394"/>
      <c r="S5" s="394"/>
      <c r="T5" s="394"/>
      <c r="U5" s="395" t="s">
        <v>918</v>
      </c>
      <c r="V5" s="396"/>
      <c r="W5" s="443" t="s">
        <v>342</v>
      </c>
      <c r="X5" s="394" t="s">
        <v>80</v>
      </c>
      <c r="Y5" s="408" t="s">
        <v>917</v>
      </c>
      <c r="Z5" s="394" t="s">
        <v>81</v>
      </c>
      <c r="AA5" s="394" t="s">
        <v>82</v>
      </c>
      <c r="AB5" s="413" t="s">
        <v>343</v>
      </c>
      <c r="AC5" s="394" t="s">
        <v>83</v>
      </c>
      <c r="AD5" s="394" t="s">
        <v>84</v>
      </c>
      <c r="AE5" s="434" t="s">
        <v>205</v>
      </c>
      <c r="AF5" s="394" t="s">
        <v>85</v>
      </c>
      <c r="AG5" s="394"/>
      <c r="AH5" s="394"/>
      <c r="AI5" s="394"/>
      <c r="AJ5" s="394"/>
      <c r="AK5" s="394"/>
      <c r="AL5" s="431" t="s">
        <v>86</v>
      </c>
    </row>
    <row r="6" spans="1:38" s="14" customFormat="1" ht="12" customHeight="1" x14ac:dyDescent="0.2">
      <c r="A6" s="444"/>
      <c r="B6" s="411"/>
      <c r="C6" s="403"/>
      <c r="D6" s="447"/>
      <c r="E6" s="404"/>
      <c r="F6" s="404"/>
      <c r="G6" s="404"/>
      <c r="H6" s="415"/>
      <c r="I6" s="415"/>
      <c r="J6" s="438"/>
      <c r="K6" s="439"/>
      <c r="L6" s="427"/>
      <c r="M6" s="399"/>
      <c r="N6" s="399"/>
      <c r="O6" s="393" t="s">
        <v>402</v>
      </c>
      <c r="P6" s="403" t="s">
        <v>75</v>
      </c>
      <c r="Q6" s="403"/>
      <c r="R6" s="403"/>
      <c r="S6" s="403"/>
      <c r="T6" s="403"/>
      <c r="U6" s="393" t="s">
        <v>21</v>
      </c>
      <c r="V6" s="291" t="s">
        <v>87</v>
      </c>
      <c r="W6" s="443"/>
      <c r="X6" s="403"/>
      <c r="Y6" s="409"/>
      <c r="Z6" s="403"/>
      <c r="AA6" s="403"/>
      <c r="AB6" s="435"/>
      <c r="AC6" s="403"/>
      <c r="AD6" s="403"/>
      <c r="AE6" s="399"/>
      <c r="AF6" s="393" t="s">
        <v>398</v>
      </c>
      <c r="AG6" s="403" t="s">
        <v>75</v>
      </c>
      <c r="AH6" s="403"/>
      <c r="AI6" s="403"/>
      <c r="AJ6" s="403"/>
      <c r="AK6" s="403"/>
      <c r="AL6" s="432"/>
    </row>
    <row r="7" spans="1:38" s="14" customFormat="1" ht="12" customHeight="1" x14ac:dyDescent="0.2">
      <c r="A7" s="444"/>
      <c r="B7" s="411"/>
      <c r="C7" s="403"/>
      <c r="D7" s="447"/>
      <c r="E7" s="404"/>
      <c r="F7" s="404"/>
      <c r="G7" s="404"/>
      <c r="H7" s="415"/>
      <c r="I7" s="415"/>
      <c r="J7" s="438"/>
      <c r="K7" s="439"/>
      <c r="L7" s="427"/>
      <c r="M7" s="399"/>
      <c r="N7" s="399"/>
      <c r="O7" s="393"/>
      <c r="P7" s="393" t="s">
        <v>94</v>
      </c>
      <c r="Q7" s="393" t="s">
        <v>89</v>
      </c>
      <c r="R7" s="393" t="s">
        <v>90</v>
      </c>
      <c r="S7" s="393" t="s">
        <v>91</v>
      </c>
      <c r="T7" s="393" t="s">
        <v>92</v>
      </c>
      <c r="U7" s="393"/>
      <c r="V7" s="407" t="s">
        <v>93</v>
      </c>
      <c r="W7" s="443"/>
      <c r="X7" s="403"/>
      <c r="Y7" s="409"/>
      <c r="Z7" s="403"/>
      <c r="AA7" s="403"/>
      <c r="AB7" s="435"/>
      <c r="AC7" s="403"/>
      <c r="AD7" s="403"/>
      <c r="AE7" s="399"/>
      <c r="AF7" s="393"/>
      <c r="AG7" s="393" t="s">
        <v>94</v>
      </c>
      <c r="AH7" s="393" t="s">
        <v>89</v>
      </c>
      <c r="AI7" s="393" t="s">
        <v>90</v>
      </c>
      <c r="AJ7" s="393" t="s">
        <v>91</v>
      </c>
      <c r="AK7" s="393" t="s">
        <v>92</v>
      </c>
      <c r="AL7" s="432"/>
    </row>
    <row r="8" spans="1:38" s="14" customFormat="1" ht="12" customHeight="1" x14ac:dyDescent="0.2">
      <c r="A8" s="444"/>
      <c r="B8" s="411"/>
      <c r="C8" s="403"/>
      <c r="D8" s="447"/>
      <c r="E8" s="404"/>
      <c r="F8" s="404"/>
      <c r="G8" s="404"/>
      <c r="H8" s="415"/>
      <c r="I8" s="415"/>
      <c r="J8" s="438"/>
      <c r="K8" s="439"/>
      <c r="L8" s="427"/>
      <c r="M8" s="399"/>
      <c r="N8" s="399"/>
      <c r="O8" s="393"/>
      <c r="P8" s="393"/>
      <c r="Q8" s="393"/>
      <c r="R8" s="393"/>
      <c r="S8" s="393"/>
      <c r="T8" s="393"/>
      <c r="U8" s="393"/>
      <c r="V8" s="407"/>
      <c r="W8" s="443"/>
      <c r="X8" s="403"/>
      <c r="Y8" s="409"/>
      <c r="Z8" s="403"/>
      <c r="AA8" s="403"/>
      <c r="AB8" s="435"/>
      <c r="AC8" s="403"/>
      <c r="AD8" s="403"/>
      <c r="AE8" s="399"/>
      <c r="AF8" s="393"/>
      <c r="AG8" s="393"/>
      <c r="AH8" s="393"/>
      <c r="AI8" s="393"/>
      <c r="AJ8" s="393"/>
      <c r="AK8" s="393"/>
      <c r="AL8" s="432"/>
    </row>
    <row r="9" spans="1:38" s="14" customFormat="1" ht="132" customHeight="1" x14ac:dyDescent="0.2">
      <c r="A9" s="444"/>
      <c r="B9" s="411"/>
      <c r="C9" s="403"/>
      <c r="D9" s="448"/>
      <c r="E9" s="404"/>
      <c r="F9" s="404"/>
      <c r="G9" s="404"/>
      <c r="H9" s="416"/>
      <c r="I9" s="416"/>
      <c r="J9" s="438"/>
      <c r="K9" s="439"/>
      <c r="L9" s="428"/>
      <c r="M9" s="437"/>
      <c r="N9" s="437"/>
      <c r="O9" s="401"/>
      <c r="P9" s="401"/>
      <c r="Q9" s="401"/>
      <c r="R9" s="401"/>
      <c r="S9" s="401"/>
      <c r="T9" s="401"/>
      <c r="U9" s="401"/>
      <c r="V9" s="441"/>
      <c r="W9" s="443"/>
      <c r="X9" s="430"/>
      <c r="Y9" s="442"/>
      <c r="Z9" s="430"/>
      <c r="AA9" s="430"/>
      <c r="AB9" s="436"/>
      <c r="AC9" s="430"/>
      <c r="AD9" s="430"/>
      <c r="AE9" s="400"/>
      <c r="AF9" s="401"/>
      <c r="AG9" s="401"/>
      <c r="AH9" s="401"/>
      <c r="AI9" s="401"/>
      <c r="AJ9" s="401"/>
      <c r="AK9" s="401"/>
      <c r="AL9" s="433"/>
    </row>
    <row r="10" spans="1:38" s="14" customFormat="1" x14ac:dyDescent="0.2">
      <c r="A10" s="292">
        <v>1</v>
      </c>
      <c r="B10" s="285">
        <v>2</v>
      </c>
      <c r="C10" s="35">
        <v>3</v>
      </c>
      <c r="D10" s="35">
        <v>4</v>
      </c>
      <c r="E10" s="35">
        <v>5</v>
      </c>
      <c r="F10" s="35">
        <v>6</v>
      </c>
      <c r="G10" s="35">
        <v>7</v>
      </c>
      <c r="H10" s="139" t="s">
        <v>384</v>
      </c>
      <c r="I10" s="139" t="s">
        <v>385</v>
      </c>
      <c r="J10" s="108">
        <v>8</v>
      </c>
      <c r="K10" s="35">
        <v>9</v>
      </c>
      <c r="L10" s="128">
        <v>10</v>
      </c>
      <c r="M10" s="189" t="s">
        <v>400</v>
      </c>
      <c r="N10" s="189" t="s">
        <v>399</v>
      </c>
      <c r="O10" s="128">
        <v>11</v>
      </c>
      <c r="P10" s="128">
        <v>12</v>
      </c>
      <c r="Q10" s="128">
        <v>13</v>
      </c>
      <c r="R10" s="128">
        <v>14</v>
      </c>
      <c r="S10" s="128">
        <v>15</v>
      </c>
      <c r="T10" s="128">
        <v>16</v>
      </c>
      <c r="U10" s="128">
        <v>17</v>
      </c>
      <c r="V10" s="128">
        <v>18</v>
      </c>
      <c r="W10" s="190">
        <v>19</v>
      </c>
      <c r="X10" s="128">
        <v>20</v>
      </c>
      <c r="Y10" s="128">
        <v>21</v>
      </c>
      <c r="Z10" s="128">
        <v>22</v>
      </c>
      <c r="AA10" s="128">
        <v>23</v>
      </c>
      <c r="AB10" s="190">
        <v>24</v>
      </c>
      <c r="AC10" s="128">
        <v>25</v>
      </c>
      <c r="AD10" s="128">
        <v>26</v>
      </c>
      <c r="AE10" s="139" t="s">
        <v>401</v>
      </c>
      <c r="AF10" s="128">
        <v>27</v>
      </c>
      <c r="AG10" s="128">
        <v>28</v>
      </c>
      <c r="AH10" s="128">
        <v>29</v>
      </c>
      <c r="AI10" s="128">
        <v>30</v>
      </c>
      <c r="AJ10" s="128">
        <v>31</v>
      </c>
      <c r="AK10" s="128">
        <v>32</v>
      </c>
      <c r="AL10" s="128">
        <v>33</v>
      </c>
    </row>
    <row r="11" spans="1:38" s="40" customFormat="1" ht="55.5" customHeight="1" x14ac:dyDescent="0.2">
      <c r="A11" s="293" t="s">
        <v>423</v>
      </c>
      <c r="B11" s="293" t="s">
        <v>275</v>
      </c>
      <c r="C11" s="43" t="s">
        <v>276</v>
      </c>
      <c r="D11" s="36"/>
      <c r="E11" s="120" t="s">
        <v>278</v>
      </c>
      <c r="F11" s="121" t="s">
        <v>108</v>
      </c>
      <c r="G11" s="281">
        <v>1</v>
      </c>
      <c r="H11" s="78"/>
      <c r="I11" s="78"/>
      <c r="J11" s="113">
        <f t="shared" ref="J11:J43" si="0">IF(G11=0,0,L11/G11)</f>
        <v>0</v>
      </c>
      <c r="K11" s="38" t="s">
        <v>109</v>
      </c>
      <c r="L11" s="44">
        <f t="shared" ref="L11:L42" si="1">O11+U11+W11+X11+Y11+Z11+AA11+AB11+AC11+AD11+AF11+AL11</f>
        <v>0</v>
      </c>
      <c r="M11" s="78"/>
      <c r="N11" s="127"/>
      <c r="O11" s="44">
        <f>P11+Q11+R11+S11+T11</f>
        <v>0</v>
      </c>
      <c r="P11" s="39"/>
      <c r="Q11" s="39"/>
      <c r="R11" s="39"/>
      <c r="S11" s="39"/>
      <c r="T11" s="39"/>
      <c r="U11" s="39"/>
      <c r="V11" s="39"/>
      <c r="W11" s="110"/>
      <c r="X11" s="39"/>
      <c r="Y11" s="39"/>
      <c r="Z11" s="39"/>
      <c r="AA11" s="39"/>
      <c r="AB11" s="110"/>
      <c r="AC11" s="39"/>
      <c r="AD11" s="39"/>
      <c r="AE11" s="80"/>
      <c r="AF11" s="44">
        <f t="shared" ref="AF11:AF81" si="2">AG11+AH11+AI11+AJ11+AK11</f>
        <v>0</v>
      </c>
      <c r="AG11" s="39"/>
      <c r="AH11" s="39"/>
      <c r="AI11" s="39"/>
      <c r="AJ11" s="39"/>
      <c r="AK11" s="39"/>
      <c r="AL11" s="39"/>
    </row>
    <row r="12" spans="1:38" s="51" customFormat="1" ht="71.25" customHeight="1" x14ac:dyDescent="0.2">
      <c r="A12" s="293" t="s">
        <v>424</v>
      </c>
      <c r="B12" s="293" t="s">
        <v>191</v>
      </c>
      <c r="C12" s="42" t="s">
        <v>192</v>
      </c>
      <c r="D12" s="36"/>
      <c r="E12" s="120" t="s">
        <v>279</v>
      </c>
      <c r="F12" s="120" t="s">
        <v>203</v>
      </c>
      <c r="G12" s="281"/>
      <c r="H12" s="78"/>
      <c r="I12" s="78"/>
      <c r="J12" s="113">
        <f t="shared" si="0"/>
        <v>0</v>
      </c>
      <c r="K12" s="38" t="s">
        <v>110</v>
      </c>
      <c r="L12" s="44">
        <f t="shared" si="1"/>
        <v>0</v>
      </c>
      <c r="M12" s="78"/>
      <c r="N12" s="127"/>
      <c r="O12" s="44">
        <f t="shared" ref="O12:O67" si="3">P12+Q12+R12+S12+T12</f>
        <v>0</v>
      </c>
      <c r="P12" s="39"/>
      <c r="Q12" s="39"/>
      <c r="R12" s="39"/>
      <c r="S12" s="39"/>
      <c r="T12" s="39"/>
      <c r="U12" s="39"/>
      <c r="V12" s="39"/>
      <c r="W12" s="110"/>
      <c r="X12" s="39"/>
      <c r="Y12" s="39"/>
      <c r="Z12" s="39"/>
      <c r="AA12" s="39"/>
      <c r="AB12" s="110"/>
      <c r="AC12" s="39"/>
      <c r="AD12" s="39"/>
      <c r="AE12" s="80"/>
      <c r="AF12" s="44">
        <f t="shared" si="2"/>
        <v>0</v>
      </c>
      <c r="AG12" s="39"/>
      <c r="AH12" s="39"/>
      <c r="AI12" s="39"/>
      <c r="AJ12" s="39"/>
      <c r="AK12" s="39"/>
      <c r="AL12" s="39"/>
    </row>
    <row r="13" spans="1:38" s="41" customFormat="1" ht="82.5" customHeight="1" x14ac:dyDescent="0.2">
      <c r="A13" s="293" t="s">
        <v>425</v>
      </c>
      <c r="B13" s="293" t="s">
        <v>240</v>
      </c>
      <c r="C13" s="43" t="s">
        <v>241</v>
      </c>
      <c r="D13" s="36"/>
      <c r="E13" s="120" t="s">
        <v>267</v>
      </c>
      <c r="F13" s="121" t="s">
        <v>280</v>
      </c>
      <c r="G13" s="281"/>
      <c r="H13" s="78"/>
      <c r="I13" s="78"/>
      <c r="J13" s="113">
        <f t="shared" si="0"/>
        <v>0</v>
      </c>
      <c r="K13" s="38" t="s">
        <v>111</v>
      </c>
      <c r="L13" s="44">
        <f t="shared" si="1"/>
        <v>0</v>
      </c>
      <c r="M13" s="78"/>
      <c r="N13" s="127"/>
      <c r="O13" s="44">
        <f t="shared" si="3"/>
        <v>0</v>
      </c>
      <c r="P13" s="39"/>
      <c r="Q13" s="39"/>
      <c r="R13" s="39"/>
      <c r="S13" s="39"/>
      <c r="T13" s="39"/>
      <c r="U13" s="39"/>
      <c r="V13" s="39"/>
      <c r="W13" s="110"/>
      <c r="X13" s="39"/>
      <c r="Y13" s="39"/>
      <c r="Z13" s="39"/>
      <c r="AA13" s="39"/>
      <c r="AB13" s="110"/>
      <c r="AC13" s="39"/>
      <c r="AD13" s="39"/>
      <c r="AE13" s="80"/>
      <c r="AF13" s="44">
        <f t="shared" si="2"/>
        <v>0</v>
      </c>
      <c r="AG13" s="39"/>
      <c r="AH13" s="39"/>
      <c r="AI13" s="39"/>
      <c r="AJ13" s="39"/>
      <c r="AK13" s="39"/>
      <c r="AL13" s="39"/>
    </row>
    <row r="14" spans="1:38" s="41" customFormat="1" ht="82.5" customHeight="1" x14ac:dyDescent="0.2">
      <c r="A14" s="293" t="s">
        <v>425</v>
      </c>
      <c r="B14" s="293" t="s">
        <v>240</v>
      </c>
      <c r="C14" s="43" t="s">
        <v>241</v>
      </c>
      <c r="D14" s="36"/>
      <c r="E14" s="120" t="s">
        <v>281</v>
      </c>
      <c r="F14" s="121" t="s">
        <v>108</v>
      </c>
      <c r="G14" s="281"/>
      <c r="H14" s="78"/>
      <c r="I14" s="78"/>
      <c r="J14" s="113">
        <f t="shared" si="0"/>
        <v>0</v>
      </c>
      <c r="K14" s="38" t="s">
        <v>112</v>
      </c>
      <c r="L14" s="44">
        <f t="shared" si="1"/>
        <v>0</v>
      </c>
      <c r="M14" s="78"/>
      <c r="N14" s="127"/>
      <c r="O14" s="44">
        <f t="shared" si="3"/>
        <v>0</v>
      </c>
      <c r="P14" s="39"/>
      <c r="Q14" s="39"/>
      <c r="R14" s="39"/>
      <c r="S14" s="39"/>
      <c r="T14" s="39"/>
      <c r="U14" s="39"/>
      <c r="V14" s="39"/>
      <c r="W14" s="110"/>
      <c r="X14" s="39"/>
      <c r="Y14" s="39"/>
      <c r="Z14" s="39"/>
      <c r="AA14" s="39"/>
      <c r="AB14" s="110"/>
      <c r="AC14" s="39"/>
      <c r="AD14" s="39"/>
      <c r="AE14" s="80"/>
      <c r="AF14" s="44">
        <f t="shared" si="2"/>
        <v>0</v>
      </c>
      <c r="AG14" s="39"/>
      <c r="AH14" s="39"/>
      <c r="AI14" s="39"/>
      <c r="AJ14" s="39"/>
      <c r="AK14" s="39"/>
      <c r="AL14" s="39"/>
    </row>
    <row r="15" spans="1:38" s="41" customFormat="1" ht="56.25" customHeight="1" x14ac:dyDescent="0.2">
      <c r="A15" s="293" t="s">
        <v>426</v>
      </c>
      <c r="B15" s="293" t="s">
        <v>182</v>
      </c>
      <c r="C15" s="43" t="s">
        <v>183</v>
      </c>
      <c r="D15" s="36"/>
      <c r="E15" s="120" t="s">
        <v>267</v>
      </c>
      <c r="F15" s="121" t="s">
        <v>108</v>
      </c>
      <c r="G15" s="281"/>
      <c r="H15" s="78"/>
      <c r="I15" s="78"/>
      <c r="J15" s="113">
        <f t="shared" si="0"/>
        <v>0</v>
      </c>
      <c r="K15" s="38" t="s">
        <v>113</v>
      </c>
      <c r="L15" s="44">
        <f t="shared" si="1"/>
        <v>0</v>
      </c>
      <c r="M15" s="78"/>
      <c r="N15" s="127"/>
      <c r="O15" s="44">
        <f t="shared" si="3"/>
        <v>0</v>
      </c>
      <c r="P15" s="39"/>
      <c r="Q15" s="39"/>
      <c r="R15" s="39"/>
      <c r="S15" s="39"/>
      <c r="T15" s="39"/>
      <c r="U15" s="39"/>
      <c r="V15" s="39"/>
      <c r="W15" s="110"/>
      <c r="X15" s="39"/>
      <c r="Y15" s="39"/>
      <c r="Z15" s="39"/>
      <c r="AA15" s="39"/>
      <c r="AB15" s="110"/>
      <c r="AC15" s="39"/>
      <c r="AD15" s="39"/>
      <c r="AE15" s="80"/>
      <c r="AF15" s="44">
        <f t="shared" si="2"/>
        <v>0</v>
      </c>
      <c r="AG15" s="39"/>
      <c r="AH15" s="39"/>
      <c r="AI15" s="39"/>
      <c r="AJ15" s="39"/>
      <c r="AK15" s="39"/>
      <c r="AL15" s="39"/>
    </row>
    <row r="16" spans="1:38" s="52" customFormat="1" ht="53.25" customHeight="1" x14ac:dyDescent="0.2">
      <c r="A16" s="293" t="s">
        <v>427</v>
      </c>
      <c r="B16" s="293" t="s">
        <v>159</v>
      </c>
      <c r="C16" s="42" t="s">
        <v>159</v>
      </c>
      <c r="D16" s="36"/>
      <c r="E16" s="120" t="s">
        <v>269</v>
      </c>
      <c r="F16" s="120" t="s">
        <v>116</v>
      </c>
      <c r="G16" s="281"/>
      <c r="H16" s="78"/>
      <c r="I16" s="78"/>
      <c r="J16" s="113">
        <f t="shared" si="0"/>
        <v>0</v>
      </c>
      <c r="K16" s="38" t="s">
        <v>114</v>
      </c>
      <c r="L16" s="44">
        <f t="shared" si="1"/>
        <v>0</v>
      </c>
      <c r="M16" s="78"/>
      <c r="N16" s="127"/>
      <c r="O16" s="44">
        <f t="shared" si="3"/>
        <v>0</v>
      </c>
      <c r="P16" s="39"/>
      <c r="Q16" s="39"/>
      <c r="R16" s="39"/>
      <c r="S16" s="39"/>
      <c r="T16" s="39"/>
      <c r="U16" s="39"/>
      <c r="V16" s="39"/>
      <c r="W16" s="110"/>
      <c r="X16" s="39"/>
      <c r="Y16" s="39"/>
      <c r="Z16" s="39"/>
      <c r="AA16" s="39"/>
      <c r="AB16" s="110"/>
      <c r="AC16" s="39"/>
      <c r="AD16" s="39"/>
      <c r="AE16" s="80"/>
      <c r="AF16" s="44">
        <f t="shared" si="2"/>
        <v>0</v>
      </c>
      <c r="AG16" s="39"/>
      <c r="AH16" s="39"/>
      <c r="AI16" s="39"/>
      <c r="AJ16" s="39"/>
      <c r="AK16" s="39"/>
      <c r="AL16" s="39"/>
    </row>
    <row r="17" spans="1:38" s="50" customFormat="1" ht="54" customHeight="1" x14ac:dyDescent="0.2">
      <c r="A17" s="293" t="s">
        <v>428</v>
      </c>
      <c r="B17" s="293" t="s">
        <v>107</v>
      </c>
      <c r="C17" s="42" t="s">
        <v>175</v>
      </c>
      <c r="D17" s="36"/>
      <c r="E17" s="120" t="s">
        <v>348</v>
      </c>
      <c r="F17" s="120" t="s">
        <v>108</v>
      </c>
      <c r="G17" s="281"/>
      <c r="H17" s="78"/>
      <c r="I17" s="78"/>
      <c r="J17" s="113">
        <f t="shared" si="0"/>
        <v>0</v>
      </c>
      <c r="K17" s="38" t="s">
        <v>115</v>
      </c>
      <c r="L17" s="44">
        <f t="shared" si="1"/>
        <v>0</v>
      </c>
      <c r="M17" s="78"/>
      <c r="N17" s="127"/>
      <c r="O17" s="44">
        <f t="shared" si="3"/>
        <v>0</v>
      </c>
      <c r="P17" s="39"/>
      <c r="Q17" s="39"/>
      <c r="R17" s="37"/>
      <c r="S17" s="39"/>
      <c r="T17" s="39"/>
      <c r="U17" s="39"/>
      <c r="V17" s="37"/>
      <c r="W17" s="111"/>
      <c r="X17" s="39"/>
      <c r="Y17" s="39"/>
      <c r="Z17" s="39"/>
      <c r="AA17" s="39"/>
      <c r="AB17" s="110"/>
      <c r="AC17" s="39"/>
      <c r="AD17" s="39"/>
      <c r="AE17" s="80"/>
      <c r="AF17" s="44">
        <f t="shared" si="2"/>
        <v>0</v>
      </c>
      <c r="AG17" s="39"/>
      <c r="AH17" s="39"/>
      <c r="AI17" s="39"/>
      <c r="AJ17" s="39"/>
      <c r="AK17" s="39"/>
      <c r="AL17" s="39"/>
    </row>
    <row r="18" spans="1:38" s="41" customFormat="1" ht="54" customHeight="1" x14ac:dyDescent="0.2">
      <c r="A18" s="293" t="s">
        <v>428</v>
      </c>
      <c r="B18" s="293" t="s">
        <v>107</v>
      </c>
      <c r="C18" s="43" t="s">
        <v>175</v>
      </c>
      <c r="D18" s="36"/>
      <c r="E18" s="120" t="s">
        <v>283</v>
      </c>
      <c r="F18" s="121" t="s">
        <v>108</v>
      </c>
      <c r="G18" s="281"/>
      <c r="H18" s="78"/>
      <c r="I18" s="78"/>
      <c r="J18" s="113">
        <f t="shared" si="0"/>
        <v>0</v>
      </c>
      <c r="K18" s="38" t="s">
        <v>117</v>
      </c>
      <c r="L18" s="44">
        <f t="shared" si="1"/>
        <v>0</v>
      </c>
      <c r="M18" s="78"/>
      <c r="N18" s="127"/>
      <c r="O18" s="44">
        <f t="shared" si="3"/>
        <v>0</v>
      </c>
      <c r="P18" s="39"/>
      <c r="Q18" s="39"/>
      <c r="R18" s="39"/>
      <c r="S18" s="39"/>
      <c r="T18" s="39"/>
      <c r="U18" s="39"/>
      <c r="V18" s="39"/>
      <c r="W18" s="110"/>
      <c r="X18" s="39"/>
      <c r="Y18" s="39"/>
      <c r="Z18" s="39"/>
      <c r="AA18" s="39"/>
      <c r="AB18" s="110"/>
      <c r="AC18" s="39"/>
      <c r="AD18" s="39"/>
      <c r="AE18" s="80"/>
      <c r="AF18" s="44">
        <f t="shared" si="2"/>
        <v>0</v>
      </c>
      <c r="AG18" s="39"/>
      <c r="AH18" s="39"/>
      <c r="AI18" s="39"/>
      <c r="AJ18" s="39"/>
      <c r="AK18" s="39"/>
      <c r="AL18" s="39"/>
    </row>
    <row r="19" spans="1:38" s="41" customFormat="1" ht="54" customHeight="1" x14ac:dyDescent="0.2">
      <c r="A19" s="293" t="s">
        <v>428</v>
      </c>
      <c r="B19" s="293" t="s">
        <v>107</v>
      </c>
      <c r="C19" s="43" t="s">
        <v>175</v>
      </c>
      <c r="D19" s="36"/>
      <c r="E19" s="120" t="s">
        <v>284</v>
      </c>
      <c r="F19" s="121" t="s">
        <v>108</v>
      </c>
      <c r="G19" s="281"/>
      <c r="H19" s="78"/>
      <c r="I19" s="78"/>
      <c r="J19" s="113">
        <f t="shared" si="0"/>
        <v>0</v>
      </c>
      <c r="K19" s="38" t="s">
        <v>118</v>
      </c>
      <c r="L19" s="44">
        <f t="shared" si="1"/>
        <v>0</v>
      </c>
      <c r="M19" s="78"/>
      <c r="N19" s="127"/>
      <c r="O19" s="44">
        <f t="shared" si="3"/>
        <v>0</v>
      </c>
      <c r="P19" s="39"/>
      <c r="Q19" s="39"/>
      <c r="R19" s="39"/>
      <c r="S19" s="39"/>
      <c r="T19" s="39"/>
      <c r="U19" s="39"/>
      <c r="V19" s="39"/>
      <c r="W19" s="110"/>
      <c r="X19" s="39"/>
      <c r="Y19" s="39"/>
      <c r="Z19" s="39"/>
      <c r="AA19" s="39"/>
      <c r="AB19" s="110"/>
      <c r="AC19" s="39"/>
      <c r="AD19" s="39"/>
      <c r="AE19" s="80"/>
      <c r="AF19" s="44">
        <f t="shared" si="2"/>
        <v>0</v>
      </c>
      <c r="AG19" s="39"/>
      <c r="AH19" s="39"/>
      <c r="AI19" s="39"/>
      <c r="AJ19" s="39"/>
      <c r="AK19" s="39"/>
      <c r="AL19" s="39"/>
    </row>
    <row r="20" spans="1:38" s="41" customFormat="1" ht="70.5" customHeight="1" x14ac:dyDescent="0.2">
      <c r="A20" s="293" t="s">
        <v>429</v>
      </c>
      <c r="B20" s="293" t="s">
        <v>107</v>
      </c>
      <c r="C20" s="43" t="s">
        <v>170</v>
      </c>
      <c r="D20" s="36"/>
      <c r="E20" s="120" t="s">
        <v>270</v>
      </c>
      <c r="F20" s="121" t="s">
        <v>108</v>
      </c>
      <c r="G20" s="281"/>
      <c r="H20" s="78"/>
      <c r="I20" s="78"/>
      <c r="J20" s="113">
        <f t="shared" si="0"/>
        <v>0</v>
      </c>
      <c r="K20" s="38" t="s">
        <v>820</v>
      </c>
      <c r="L20" s="44">
        <f t="shared" si="1"/>
        <v>0</v>
      </c>
      <c r="M20" s="78"/>
      <c r="N20" s="127"/>
      <c r="O20" s="44">
        <f t="shared" si="3"/>
        <v>0</v>
      </c>
      <c r="P20" s="39"/>
      <c r="Q20" s="39"/>
      <c r="R20" s="39"/>
      <c r="S20" s="39"/>
      <c r="T20" s="39"/>
      <c r="U20" s="39"/>
      <c r="V20" s="39"/>
      <c r="W20" s="110"/>
      <c r="X20" s="39"/>
      <c r="Y20" s="39"/>
      <c r="Z20" s="39"/>
      <c r="AA20" s="39"/>
      <c r="AB20" s="110"/>
      <c r="AC20" s="39"/>
      <c r="AD20" s="39"/>
      <c r="AE20" s="80"/>
      <c r="AF20" s="44">
        <f t="shared" si="2"/>
        <v>0</v>
      </c>
      <c r="AG20" s="39"/>
      <c r="AH20" s="39"/>
      <c r="AI20" s="39"/>
      <c r="AJ20" s="39"/>
      <c r="AK20" s="39"/>
      <c r="AL20" s="39"/>
    </row>
    <row r="21" spans="1:38" s="41" customFormat="1" ht="71.25" customHeight="1" x14ac:dyDescent="0.2">
      <c r="A21" s="293" t="s">
        <v>429</v>
      </c>
      <c r="B21" s="293" t="s">
        <v>107</v>
      </c>
      <c r="C21" s="43" t="s">
        <v>170</v>
      </c>
      <c r="D21" s="36"/>
      <c r="E21" s="120" t="s">
        <v>285</v>
      </c>
      <c r="F21" s="121" t="s">
        <v>108</v>
      </c>
      <c r="G21" s="281"/>
      <c r="H21" s="78"/>
      <c r="I21" s="78"/>
      <c r="J21" s="113">
        <f t="shared" si="0"/>
        <v>0</v>
      </c>
      <c r="K21" s="38" t="s">
        <v>23</v>
      </c>
      <c r="L21" s="44">
        <f t="shared" si="1"/>
        <v>0</v>
      </c>
      <c r="M21" s="78"/>
      <c r="N21" s="127"/>
      <c r="O21" s="44">
        <f t="shared" si="3"/>
        <v>0</v>
      </c>
      <c r="P21" s="39"/>
      <c r="Q21" s="39"/>
      <c r="R21" s="39"/>
      <c r="S21" s="39"/>
      <c r="T21" s="39"/>
      <c r="U21" s="39"/>
      <c r="V21" s="39"/>
      <c r="W21" s="110"/>
      <c r="X21" s="39"/>
      <c r="Y21" s="39"/>
      <c r="Z21" s="39"/>
      <c r="AA21" s="39"/>
      <c r="AB21" s="110"/>
      <c r="AC21" s="39"/>
      <c r="AD21" s="39"/>
      <c r="AE21" s="80"/>
      <c r="AF21" s="44">
        <f t="shared" si="2"/>
        <v>0</v>
      </c>
      <c r="AG21" s="39"/>
      <c r="AH21" s="39"/>
      <c r="AI21" s="39"/>
      <c r="AJ21" s="39"/>
      <c r="AK21" s="39"/>
      <c r="AL21" s="39"/>
    </row>
    <row r="22" spans="1:38" s="41" customFormat="1" ht="69" customHeight="1" x14ac:dyDescent="0.2">
      <c r="A22" s="293" t="s">
        <v>429</v>
      </c>
      <c r="B22" s="293" t="s">
        <v>107</v>
      </c>
      <c r="C22" s="43" t="s">
        <v>170</v>
      </c>
      <c r="D22" s="36"/>
      <c r="E22" s="120" t="s">
        <v>286</v>
      </c>
      <c r="F22" s="121" t="s">
        <v>108</v>
      </c>
      <c r="G22" s="281"/>
      <c r="H22" s="78"/>
      <c r="I22" s="78"/>
      <c r="J22" s="113">
        <f t="shared" si="0"/>
        <v>0</v>
      </c>
      <c r="K22" s="38" t="s">
        <v>25</v>
      </c>
      <c r="L22" s="44">
        <f t="shared" si="1"/>
        <v>0</v>
      </c>
      <c r="M22" s="78"/>
      <c r="N22" s="127"/>
      <c r="O22" s="44">
        <f t="shared" si="3"/>
        <v>0</v>
      </c>
      <c r="P22" s="39"/>
      <c r="Q22" s="39"/>
      <c r="R22" s="39"/>
      <c r="S22" s="39"/>
      <c r="T22" s="39"/>
      <c r="U22" s="39"/>
      <c r="V22" s="39"/>
      <c r="W22" s="110"/>
      <c r="X22" s="39"/>
      <c r="Y22" s="39"/>
      <c r="Z22" s="39"/>
      <c r="AA22" s="39"/>
      <c r="AB22" s="110"/>
      <c r="AC22" s="39"/>
      <c r="AD22" s="39"/>
      <c r="AE22" s="80"/>
      <c r="AF22" s="44">
        <f t="shared" si="2"/>
        <v>0</v>
      </c>
      <c r="AG22" s="39"/>
      <c r="AH22" s="39"/>
      <c r="AI22" s="39"/>
      <c r="AJ22" s="39"/>
      <c r="AK22" s="39"/>
      <c r="AL22" s="39"/>
    </row>
    <row r="23" spans="1:38" s="41" customFormat="1" ht="159.75" customHeight="1" x14ac:dyDescent="0.2">
      <c r="A23" s="293" t="s">
        <v>430</v>
      </c>
      <c r="B23" s="293" t="s">
        <v>173</v>
      </c>
      <c r="C23" s="43" t="s">
        <v>174</v>
      </c>
      <c r="D23" s="36"/>
      <c r="E23" s="120" t="s">
        <v>287</v>
      </c>
      <c r="F23" s="121" t="s">
        <v>108</v>
      </c>
      <c r="G23" s="281"/>
      <c r="H23" s="78"/>
      <c r="I23" s="78"/>
      <c r="J23" s="113">
        <f t="shared" si="0"/>
        <v>0</v>
      </c>
      <c r="K23" s="38" t="s">
        <v>27</v>
      </c>
      <c r="L23" s="44">
        <f t="shared" si="1"/>
        <v>0</v>
      </c>
      <c r="M23" s="78"/>
      <c r="N23" s="127"/>
      <c r="O23" s="44">
        <f t="shared" si="3"/>
        <v>0</v>
      </c>
      <c r="P23" s="39"/>
      <c r="Q23" s="39"/>
      <c r="R23" s="39"/>
      <c r="S23" s="39"/>
      <c r="T23" s="39"/>
      <c r="U23" s="39"/>
      <c r="V23" s="39"/>
      <c r="W23" s="110"/>
      <c r="X23" s="39"/>
      <c r="Y23" s="39"/>
      <c r="Z23" s="39"/>
      <c r="AA23" s="39"/>
      <c r="AB23" s="110"/>
      <c r="AC23" s="39"/>
      <c r="AD23" s="39"/>
      <c r="AE23" s="80"/>
      <c r="AF23" s="44">
        <f t="shared" si="2"/>
        <v>0</v>
      </c>
      <c r="AG23" s="39"/>
      <c r="AH23" s="39"/>
      <c r="AI23" s="39"/>
      <c r="AJ23" s="39"/>
      <c r="AK23" s="39"/>
      <c r="AL23" s="39"/>
    </row>
    <row r="24" spans="1:38" s="50" customFormat="1" ht="338.25" customHeight="1" x14ac:dyDescent="0.2">
      <c r="A24" s="293" t="s">
        <v>431</v>
      </c>
      <c r="B24" s="293" t="s">
        <v>200</v>
      </c>
      <c r="C24" s="42" t="s">
        <v>201</v>
      </c>
      <c r="D24" s="36"/>
      <c r="E24" s="120" t="s">
        <v>271</v>
      </c>
      <c r="F24" s="120" t="s">
        <v>108</v>
      </c>
      <c r="G24" s="281"/>
      <c r="H24" s="78"/>
      <c r="I24" s="78"/>
      <c r="J24" s="113">
        <f t="shared" si="0"/>
        <v>0</v>
      </c>
      <c r="K24" s="38" t="s">
        <v>28</v>
      </c>
      <c r="L24" s="44">
        <f t="shared" si="1"/>
        <v>0</v>
      </c>
      <c r="M24" s="79"/>
      <c r="N24" s="127"/>
      <c r="O24" s="44">
        <f t="shared" si="3"/>
        <v>0</v>
      </c>
      <c r="P24" s="39"/>
      <c r="Q24" s="39"/>
      <c r="R24" s="39"/>
      <c r="S24" s="39"/>
      <c r="T24" s="39"/>
      <c r="U24" s="39"/>
      <c r="V24" s="39"/>
      <c r="W24" s="110"/>
      <c r="X24" s="39"/>
      <c r="Y24" s="39"/>
      <c r="Z24" s="39"/>
      <c r="AA24" s="39"/>
      <c r="AB24" s="110"/>
      <c r="AC24" s="39"/>
      <c r="AD24" s="39"/>
      <c r="AE24" s="80"/>
      <c r="AF24" s="44">
        <f t="shared" si="2"/>
        <v>0</v>
      </c>
      <c r="AG24" s="39"/>
      <c r="AH24" s="39"/>
      <c r="AI24" s="39"/>
      <c r="AJ24" s="39"/>
      <c r="AK24" s="39"/>
      <c r="AL24" s="39"/>
    </row>
    <row r="25" spans="1:38" s="41" customFormat="1" ht="42" customHeight="1" x14ac:dyDescent="0.2">
      <c r="A25" s="293" t="s">
        <v>733</v>
      </c>
      <c r="B25" s="293" t="s">
        <v>172</v>
      </c>
      <c r="C25" s="43" t="s">
        <v>745</v>
      </c>
      <c r="D25" s="36"/>
      <c r="E25" s="120" t="s">
        <v>748</v>
      </c>
      <c r="F25" s="121" t="s">
        <v>108</v>
      </c>
      <c r="G25" s="281"/>
      <c r="H25" s="78"/>
      <c r="I25" s="78"/>
      <c r="J25" s="113">
        <f t="shared" si="0"/>
        <v>0</v>
      </c>
      <c r="K25" s="38" t="s">
        <v>31</v>
      </c>
      <c r="L25" s="44">
        <f t="shared" si="1"/>
        <v>0</v>
      </c>
      <c r="M25" s="78"/>
      <c r="N25" s="127"/>
      <c r="O25" s="44">
        <f t="shared" si="3"/>
        <v>0</v>
      </c>
      <c r="P25" s="39"/>
      <c r="Q25" s="39"/>
      <c r="R25" s="39"/>
      <c r="S25" s="39"/>
      <c r="T25" s="39"/>
      <c r="U25" s="39"/>
      <c r="V25" s="39"/>
      <c r="W25" s="110"/>
      <c r="X25" s="39"/>
      <c r="Y25" s="39"/>
      <c r="Z25" s="39"/>
      <c r="AA25" s="39"/>
      <c r="AB25" s="110"/>
      <c r="AC25" s="39"/>
      <c r="AD25" s="39"/>
      <c r="AE25" s="80"/>
      <c r="AF25" s="44">
        <f t="shared" si="2"/>
        <v>0</v>
      </c>
      <c r="AG25" s="39"/>
      <c r="AH25" s="39"/>
      <c r="AI25" s="39"/>
      <c r="AJ25" s="39"/>
      <c r="AK25" s="39"/>
      <c r="AL25" s="39"/>
    </row>
    <row r="26" spans="1:38" s="41" customFormat="1" ht="66.75" customHeight="1" x14ac:dyDescent="0.2">
      <c r="A26" s="293" t="s">
        <v>432</v>
      </c>
      <c r="B26" s="293" t="s">
        <v>156</v>
      </c>
      <c r="C26" s="43" t="s">
        <v>758</v>
      </c>
      <c r="D26" s="36"/>
      <c r="E26" s="120" t="s">
        <v>288</v>
      </c>
      <c r="F26" s="121" t="s">
        <v>209</v>
      </c>
      <c r="G26" s="281"/>
      <c r="H26" s="78"/>
      <c r="I26" s="78"/>
      <c r="J26" s="113">
        <f t="shared" si="0"/>
        <v>0</v>
      </c>
      <c r="K26" s="38" t="s">
        <v>319</v>
      </c>
      <c r="L26" s="44">
        <f t="shared" si="1"/>
        <v>0</v>
      </c>
      <c r="M26" s="78"/>
      <c r="N26" s="127"/>
      <c r="O26" s="44">
        <f t="shared" si="3"/>
        <v>0</v>
      </c>
      <c r="P26" s="39"/>
      <c r="Q26" s="39"/>
      <c r="R26" s="39"/>
      <c r="S26" s="39"/>
      <c r="T26" s="39"/>
      <c r="U26" s="39"/>
      <c r="V26" s="39"/>
      <c r="W26" s="110"/>
      <c r="X26" s="39"/>
      <c r="Y26" s="39"/>
      <c r="Z26" s="39"/>
      <c r="AA26" s="39"/>
      <c r="AB26" s="110"/>
      <c r="AC26" s="39"/>
      <c r="AD26" s="39"/>
      <c r="AE26" s="80"/>
      <c r="AF26" s="44">
        <f t="shared" si="2"/>
        <v>0</v>
      </c>
      <c r="AG26" s="39"/>
      <c r="AH26" s="39"/>
      <c r="AI26" s="39"/>
      <c r="AJ26" s="39"/>
      <c r="AK26" s="39"/>
      <c r="AL26" s="39"/>
    </row>
    <row r="27" spans="1:38" s="41" customFormat="1" ht="60" customHeight="1" x14ac:dyDescent="0.2">
      <c r="A27" s="293" t="s">
        <v>731</v>
      </c>
      <c r="B27" s="293" t="s">
        <v>198</v>
      </c>
      <c r="C27" s="43" t="s">
        <v>745</v>
      </c>
      <c r="D27" s="36"/>
      <c r="E27" s="120" t="s">
        <v>747</v>
      </c>
      <c r="F27" s="121" t="s">
        <v>108</v>
      </c>
      <c r="G27" s="281"/>
      <c r="H27" s="78"/>
      <c r="I27" s="78"/>
      <c r="J27" s="113">
        <f t="shared" si="0"/>
        <v>0</v>
      </c>
      <c r="K27" s="38" t="s">
        <v>119</v>
      </c>
      <c r="L27" s="44">
        <f t="shared" si="1"/>
        <v>0</v>
      </c>
      <c r="M27" s="78"/>
      <c r="N27" s="127"/>
      <c r="O27" s="44">
        <f t="shared" si="3"/>
        <v>0</v>
      </c>
      <c r="P27" s="39"/>
      <c r="Q27" s="39"/>
      <c r="R27" s="39"/>
      <c r="S27" s="39"/>
      <c r="T27" s="39"/>
      <c r="U27" s="39"/>
      <c r="V27" s="39"/>
      <c r="W27" s="110"/>
      <c r="X27" s="39"/>
      <c r="Y27" s="39"/>
      <c r="Z27" s="39"/>
      <c r="AA27" s="39"/>
      <c r="AB27" s="110"/>
      <c r="AC27" s="39"/>
      <c r="AD27" s="39"/>
      <c r="AE27" s="80"/>
      <c r="AF27" s="44">
        <f t="shared" si="2"/>
        <v>0</v>
      </c>
      <c r="AG27" s="39"/>
      <c r="AH27" s="39"/>
      <c r="AI27" s="39"/>
      <c r="AJ27" s="39"/>
      <c r="AK27" s="39"/>
      <c r="AL27" s="39"/>
    </row>
    <row r="28" spans="1:38" s="41" customFormat="1" ht="305.25" customHeight="1" x14ac:dyDescent="0.2">
      <c r="A28" s="293" t="s">
        <v>438</v>
      </c>
      <c r="B28" s="293" t="s">
        <v>179</v>
      </c>
      <c r="C28" s="43" t="s">
        <v>228</v>
      </c>
      <c r="D28" s="36"/>
      <c r="E28" s="120" t="s">
        <v>289</v>
      </c>
      <c r="F28" s="121" t="s">
        <v>108</v>
      </c>
      <c r="G28" s="281"/>
      <c r="H28" s="78"/>
      <c r="I28" s="78"/>
      <c r="J28" s="113">
        <f t="shared" si="0"/>
        <v>0</v>
      </c>
      <c r="K28" s="38" t="s">
        <v>320</v>
      </c>
      <c r="L28" s="44">
        <f t="shared" si="1"/>
        <v>0</v>
      </c>
      <c r="M28" s="78"/>
      <c r="N28" s="127"/>
      <c r="O28" s="44">
        <f t="shared" si="3"/>
        <v>0</v>
      </c>
      <c r="P28" s="39"/>
      <c r="Q28" s="39"/>
      <c r="R28" s="39"/>
      <c r="S28" s="39"/>
      <c r="T28" s="39"/>
      <c r="U28" s="39"/>
      <c r="V28" s="39"/>
      <c r="W28" s="110"/>
      <c r="X28" s="39"/>
      <c r="Y28" s="39"/>
      <c r="Z28" s="39"/>
      <c r="AA28" s="39"/>
      <c r="AB28" s="110"/>
      <c r="AC28" s="39"/>
      <c r="AD28" s="39"/>
      <c r="AE28" s="80"/>
      <c r="AF28" s="44">
        <f t="shared" si="2"/>
        <v>0</v>
      </c>
      <c r="AG28" s="39"/>
      <c r="AH28" s="39"/>
      <c r="AI28" s="39"/>
      <c r="AJ28" s="145"/>
      <c r="AK28" s="145"/>
      <c r="AL28" s="145"/>
    </row>
    <row r="29" spans="1:38" s="155" customFormat="1" ht="27.75" customHeight="1" x14ac:dyDescent="0.2">
      <c r="A29" s="42"/>
      <c r="B29" s="43"/>
      <c r="C29" s="120" t="s">
        <v>352</v>
      </c>
      <c r="D29" s="148"/>
      <c r="E29" s="147" t="s">
        <v>371</v>
      </c>
      <c r="F29" s="178" t="s">
        <v>108</v>
      </c>
      <c r="G29" s="151"/>
      <c r="H29" s="149"/>
      <c r="I29" s="149"/>
      <c r="J29" s="113">
        <f t="shared" si="0"/>
        <v>0</v>
      </c>
      <c r="K29" s="150" t="s">
        <v>923</v>
      </c>
      <c r="L29" s="44">
        <f t="shared" si="1"/>
        <v>0</v>
      </c>
      <c r="M29" s="149"/>
      <c r="N29" s="127"/>
      <c r="O29" s="44">
        <f t="shared" ref="O29:O35" si="4">P29+Q29+R29+S29+T29</f>
        <v>0</v>
      </c>
      <c r="P29" s="151"/>
      <c r="Q29" s="151"/>
      <c r="R29" s="151"/>
      <c r="S29" s="151"/>
      <c r="T29" s="151"/>
      <c r="U29" s="151"/>
      <c r="V29" s="151"/>
      <c r="W29" s="151"/>
      <c r="X29" s="151"/>
      <c r="Y29" s="151"/>
      <c r="Z29" s="151"/>
      <c r="AA29" s="151"/>
      <c r="AB29" s="151"/>
      <c r="AC29" s="151"/>
      <c r="AD29" s="39"/>
      <c r="AE29" s="151"/>
      <c r="AF29" s="44">
        <f t="shared" si="2"/>
        <v>0</v>
      </c>
      <c r="AG29" s="151"/>
      <c r="AH29" s="151"/>
      <c r="AI29" s="152"/>
      <c r="AJ29" s="153"/>
      <c r="AK29" s="153"/>
      <c r="AL29" s="154"/>
    </row>
    <row r="30" spans="1:38" s="155" customFormat="1" ht="27.75" customHeight="1" x14ac:dyDescent="0.2">
      <c r="A30" s="42"/>
      <c r="B30" s="43"/>
      <c r="C30" s="120" t="s">
        <v>349</v>
      </c>
      <c r="D30" s="148"/>
      <c r="E30" s="147" t="s">
        <v>371</v>
      </c>
      <c r="F30" s="178" t="s">
        <v>108</v>
      </c>
      <c r="G30" s="151"/>
      <c r="H30" s="149"/>
      <c r="I30" s="149"/>
      <c r="J30" s="113">
        <f t="shared" si="0"/>
        <v>0</v>
      </c>
      <c r="K30" s="150" t="s">
        <v>924</v>
      </c>
      <c r="L30" s="44">
        <f t="shared" si="1"/>
        <v>0</v>
      </c>
      <c r="M30" s="149"/>
      <c r="N30" s="127"/>
      <c r="O30" s="44">
        <f t="shared" si="4"/>
        <v>0</v>
      </c>
      <c r="P30" s="151"/>
      <c r="Q30" s="151"/>
      <c r="R30" s="151"/>
      <c r="S30" s="151"/>
      <c r="T30" s="151"/>
      <c r="U30" s="151"/>
      <c r="V30" s="151"/>
      <c r="W30" s="151"/>
      <c r="X30" s="151"/>
      <c r="Y30" s="151"/>
      <c r="Z30" s="151"/>
      <c r="AA30" s="151"/>
      <c r="AB30" s="151"/>
      <c r="AC30" s="151"/>
      <c r="AD30" s="39"/>
      <c r="AE30" s="151"/>
      <c r="AF30" s="44">
        <f t="shared" si="2"/>
        <v>0</v>
      </c>
      <c r="AG30" s="151"/>
      <c r="AH30" s="151"/>
      <c r="AI30" s="152"/>
      <c r="AJ30" s="153"/>
      <c r="AK30" s="153"/>
      <c r="AL30" s="154"/>
    </row>
    <row r="31" spans="1:38" s="155" customFormat="1" ht="27.75" customHeight="1" x14ac:dyDescent="0.2">
      <c r="A31" s="42"/>
      <c r="B31" s="43"/>
      <c r="C31" s="120" t="s">
        <v>350</v>
      </c>
      <c r="D31" s="148"/>
      <c r="E31" s="147" t="s">
        <v>371</v>
      </c>
      <c r="F31" s="178" t="s">
        <v>108</v>
      </c>
      <c r="G31" s="151"/>
      <c r="H31" s="149"/>
      <c r="I31" s="149"/>
      <c r="J31" s="113">
        <f t="shared" si="0"/>
        <v>0</v>
      </c>
      <c r="K31" s="150" t="s">
        <v>925</v>
      </c>
      <c r="L31" s="44">
        <f t="shared" si="1"/>
        <v>0</v>
      </c>
      <c r="M31" s="149"/>
      <c r="N31" s="127"/>
      <c r="O31" s="44">
        <f t="shared" si="4"/>
        <v>0</v>
      </c>
      <c r="P31" s="151"/>
      <c r="Q31" s="151"/>
      <c r="R31" s="151"/>
      <c r="S31" s="151"/>
      <c r="T31" s="151"/>
      <c r="U31" s="151"/>
      <c r="V31" s="151"/>
      <c r="W31" s="151"/>
      <c r="X31" s="151"/>
      <c r="Y31" s="151"/>
      <c r="Z31" s="151"/>
      <c r="AA31" s="151"/>
      <c r="AB31" s="151"/>
      <c r="AC31" s="151"/>
      <c r="AD31" s="39"/>
      <c r="AE31" s="151"/>
      <c r="AF31" s="44">
        <f t="shared" si="2"/>
        <v>0</v>
      </c>
      <c r="AG31" s="151"/>
      <c r="AH31" s="151"/>
      <c r="AI31" s="152"/>
      <c r="AJ31" s="153"/>
      <c r="AK31" s="153"/>
      <c r="AL31" s="154"/>
    </row>
    <row r="32" spans="1:38" s="155" customFormat="1" ht="27.75" customHeight="1" x14ac:dyDescent="0.2">
      <c r="A32" s="42"/>
      <c r="B32" s="43"/>
      <c r="C32" s="120" t="s">
        <v>351</v>
      </c>
      <c r="D32" s="148"/>
      <c r="E32" s="147" t="s">
        <v>371</v>
      </c>
      <c r="F32" s="178" t="s">
        <v>108</v>
      </c>
      <c r="G32" s="151"/>
      <c r="H32" s="149"/>
      <c r="I32" s="149"/>
      <c r="J32" s="113">
        <f t="shared" si="0"/>
        <v>0</v>
      </c>
      <c r="K32" s="150" t="s">
        <v>926</v>
      </c>
      <c r="L32" s="44">
        <f t="shared" si="1"/>
        <v>0</v>
      </c>
      <c r="M32" s="149"/>
      <c r="N32" s="127"/>
      <c r="O32" s="44">
        <f t="shared" si="4"/>
        <v>0</v>
      </c>
      <c r="P32" s="151"/>
      <c r="Q32" s="151"/>
      <c r="R32" s="151"/>
      <c r="S32" s="151"/>
      <c r="T32" s="151"/>
      <c r="U32" s="151"/>
      <c r="V32" s="151"/>
      <c r="W32" s="151"/>
      <c r="X32" s="151"/>
      <c r="Y32" s="151"/>
      <c r="Z32" s="151"/>
      <c r="AA32" s="151"/>
      <c r="AB32" s="151"/>
      <c r="AC32" s="151"/>
      <c r="AD32" s="39"/>
      <c r="AE32" s="151"/>
      <c r="AF32" s="44">
        <f t="shared" si="2"/>
        <v>0</v>
      </c>
      <c r="AG32" s="151"/>
      <c r="AH32" s="151"/>
      <c r="AI32" s="152"/>
      <c r="AJ32" s="153"/>
      <c r="AK32" s="153"/>
      <c r="AL32" s="154"/>
    </row>
    <row r="33" spans="1:38" s="74" customFormat="1" ht="304.5" customHeight="1" x14ac:dyDescent="0.2">
      <c r="A33" s="293" t="s">
        <v>438</v>
      </c>
      <c r="B33" s="294" t="s">
        <v>179</v>
      </c>
      <c r="C33" s="135" t="s">
        <v>228</v>
      </c>
      <c r="D33" s="36"/>
      <c r="E33" s="122" t="s">
        <v>728</v>
      </c>
      <c r="F33" s="123" t="s">
        <v>108</v>
      </c>
      <c r="G33" s="282"/>
      <c r="H33" s="78"/>
      <c r="I33" s="78"/>
      <c r="J33" s="113">
        <f t="shared" si="0"/>
        <v>0</v>
      </c>
      <c r="K33" s="38" t="s">
        <v>33</v>
      </c>
      <c r="L33" s="44">
        <f t="shared" si="1"/>
        <v>0</v>
      </c>
      <c r="M33" s="78"/>
      <c r="N33" s="127"/>
      <c r="O33" s="72">
        <f t="shared" si="4"/>
        <v>0</v>
      </c>
      <c r="P33" s="73"/>
      <c r="Q33" s="73"/>
      <c r="R33" s="73"/>
      <c r="S33" s="73"/>
      <c r="T33" s="73"/>
      <c r="U33" s="73"/>
      <c r="V33" s="73"/>
      <c r="W33" s="112"/>
      <c r="X33" s="73"/>
      <c r="Y33" s="73"/>
      <c r="Z33" s="73"/>
      <c r="AA33" s="73"/>
      <c r="AB33" s="112"/>
      <c r="AC33" s="73"/>
      <c r="AD33" s="73"/>
      <c r="AE33" s="81"/>
      <c r="AF33" s="72">
        <f>AG33+AH33+AI33+AJ33+AK33</f>
        <v>0</v>
      </c>
      <c r="AG33" s="73"/>
      <c r="AH33" s="73"/>
      <c r="AI33" s="73"/>
      <c r="AJ33" s="146"/>
      <c r="AK33" s="146"/>
      <c r="AL33" s="146"/>
    </row>
    <row r="34" spans="1:38" s="74" customFormat="1" ht="53.25" customHeight="1" x14ac:dyDescent="0.2">
      <c r="A34" s="293" t="s">
        <v>447</v>
      </c>
      <c r="B34" s="293" t="s">
        <v>107</v>
      </c>
      <c r="C34" s="43" t="s">
        <v>169</v>
      </c>
      <c r="D34" s="71"/>
      <c r="E34" s="122" t="s">
        <v>269</v>
      </c>
      <c r="F34" s="123" t="s">
        <v>116</v>
      </c>
      <c r="G34" s="282"/>
      <c r="H34" s="78"/>
      <c r="I34" s="78"/>
      <c r="J34" s="113">
        <f t="shared" si="0"/>
        <v>0</v>
      </c>
      <c r="K34" s="38" t="s">
        <v>120</v>
      </c>
      <c r="L34" s="44">
        <f t="shared" si="1"/>
        <v>0</v>
      </c>
      <c r="M34" s="78"/>
      <c r="N34" s="127"/>
      <c r="O34" s="72">
        <f t="shared" si="4"/>
        <v>0</v>
      </c>
      <c r="P34" s="73"/>
      <c r="Q34" s="73"/>
      <c r="R34" s="73"/>
      <c r="S34" s="73"/>
      <c r="T34" s="73"/>
      <c r="U34" s="73"/>
      <c r="V34" s="73"/>
      <c r="W34" s="112"/>
      <c r="X34" s="73"/>
      <c r="Y34" s="73"/>
      <c r="Z34" s="73"/>
      <c r="AA34" s="73"/>
      <c r="AB34" s="112"/>
      <c r="AC34" s="73"/>
      <c r="AD34" s="73"/>
      <c r="AE34" s="81"/>
      <c r="AF34" s="72">
        <f>AG34+AH34+AI34+AJ34+AK34</f>
        <v>0</v>
      </c>
      <c r="AG34" s="73"/>
      <c r="AH34" s="73"/>
      <c r="AI34" s="73"/>
      <c r="AJ34" s="73"/>
      <c r="AK34" s="73"/>
      <c r="AL34" s="73"/>
    </row>
    <row r="35" spans="1:38" s="74" customFormat="1" ht="53.25" customHeight="1" x14ac:dyDescent="0.2">
      <c r="A35" s="293" t="s">
        <v>447</v>
      </c>
      <c r="B35" s="293" t="s">
        <v>107</v>
      </c>
      <c r="C35" s="43" t="s">
        <v>169</v>
      </c>
      <c r="D35" s="283"/>
      <c r="E35" s="122" t="s">
        <v>291</v>
      </c>
      <c r="F35" s="123" t="s">
        <v>108</v>
      </c>
      <c r="G35" s="282"/>
      <c r="H35" s="78"/>
      <c r="I35" s="78"/>
      <c r="J35" s="113">
        <f t="shared" si="0"/>
        <v>0</v>
      </c>
      <c r="K35" s="38" t="s">
        <v>121</v>
      </c>
      <c r="L35" s="44">
        <f t="shared" si="1"/>
        <v>0</v>
      </c>
      <c r="M35" s="78"/>
      <c r="N35" s="127"/>
      <c r="O35" s="72">
        <f t="shared" si="4"/>
        <v>0</v>
      </c>
      <c r="P35" s="73"/>
      <c r="Q35" s="73"/>
      <c r="R35" s="73"/>
      <c r="S35" s="73"/>
      <c r="T35" s="73"/>
      <c r="U35" s="73"/>
      <c r="V35" s="73"/>
      <c r="W35" s="112"/>
      <c r="X35" s="73"/>
      <c r="Y35" s="73"/>
      <c r="Z35" s="73"/>
      <c r="AA35" s="73"/>
      <c r="AB35" s="112"/>
      <c r="AC35" s="73"/>
      <c r="AD35" s="73"/>
      <c r="AE35" s="81"/>
      <c r="AF35" s="72">
        <f>AG35+AH35+AI35+AJ35+AK35</f>
        <v>0</v>
      </c>
      <c r="AG35" s="73"/>
      <c r="AH35" s="73"/>
      <c r="AI35" s="73"/>
      <c r="AJ35" s="73"/>
      <c r="AK35" s="73"/>
      <c r="AL35" s="73"/>
    </row>
    <row r="36" spans="1:38" s="41" customFormat="1" ht="53.25" customHeight="1" x14ac:dyDescent="0.2">
      <c r="A36" s="293" t="s">
        <v>447</v>
      </c>
      <c r="B36" s="293" t="s">
        <v>107</v>
      </c>
      <c r="C36" s="43" t="s">
        <v>169</v>
      </c>
      <c r="D36" s="36"/>
      <c r="E36" s="120" t="s">
        <v>292</v>
      </c>
      <c r="F36" s="121" t="s">
        <v>108</v>
      </c>
      <c r="G36" s="281"/>
      <c r="H36" s="78"/>
      <c r="I36" s="78"/>
      <c r="J36" s="113">
        <f t="shared" si="0"/>
        <v>0</v>
      </c>
      <c r="K36" s="38" t="s">
        <v>927</v>
      </c>
      <c r="L36" s="44">
        <f t="shared" si="1"/>
        <v>0</v>
      </c>
      <c r="M36" s="78"/>
      <c r="N36" s="127"/>
      <c r="O36" s="44">
        <f t="shared" si="3"/>
        <v>0</v>
      </c>
      <c r="P36" s="39"/>
      <c r="Q36" s="39"/>
      <c r="R36" s="39"/>
      <c r="S36" s="39"/>
      <c r="T36" s="39"/>
      <c r="U36" s="39"/>
      <c r="V36" s="39"/>
      <c r="W36" s="110"/>
      <c r="X36" s="39"/>
      <c r="Y36" s="39"/>
      <c r="Z36" s="39"/>
      <c r="AA36" s="39"/>
      <c r="AB36" s="110"/>
      <c r="AC36" s="39"/>
      <c r="AD36" s="39"/>
      <c r="AE36" s="80"/>
      <c r="AF36" s="44">
        <f t="shared" si="2"/>
        <v>0</v>
      </c>
      <c r="AG36" s="39"/>
      <c r="AH36" s="39"/>
      <c r="AI36" s="39"/>
      <c r="AJ36" s="39"/>
      <c r="AK36" s="39"/>
      <c r="AL36" s="39"/>
    </row>
    <row r="37" spans="1:38" s="41" customFormat="1" ht="53.25" customHeight="1" x14ac:dyDescent="0.2">
      <c r="A37" s="293" t="s">
        <v>447</v>
      </c>
      <c r="B37" s="293" t="s">
        <v>107</v>
      </c>
      <c r="C37" s="43" t="s">
        <v>169</v>
      </c>
      <c r="D37" s="36"/>
      <c r="E37" s="120" t="s">
        <v>293</v>
      </c>
      <c r="F37" s="121" t="s">
        <v>108</v>
      </c>
      <c r="G37" s="281"/>
      <c r="H37" s="78"/>
      <c r="I37" s="78"/>
      <c r="J37" s="113">
        <f t="shared" si="0"/>
        <v>0</v>
      </c>
      <c r="K37" s="38" t="s">
        <v>122</v>
      </c>
      <c r="L37" s="44">
        <f t="shared" si="1"/>
        <v>0</v>
      </c>
      <c r="M37" s="78"/>
      <c r="N37" s="127"/>
      <c r="O37" s="44">
        <f t="shared" si="3"/>
        <v>0</v>
      </c>
      <c r="P37" s="39"/>
      <c r="Q37" s="39"/>
      <c r="R37" s="39"/>
      <c r="S37" s="39"/>
      <c r="T37" s="39"/>
      <c r="U37" s="39"/>
      <c r="V37" s="39"/>
      <c r="W37" s="110"/>
      <c r="X37" s="39"/>
      <c r="Y37" s="39"/>
      <c r="Z37" s="39"/>
      <c r="AA37" s="39"/>
      <c r="AB37" s="110"/>
      <c r="AC37" s="39"/>
      <c r="AD37" s="39"/>
      <c r="AE37" s="80"/>
      <c r="AF37" s="44">
        <f t="shared" si="2"/>
        <v>0</v>
      </c>
      <c r="AG37" s="39"/>
      <c r="AH37" s="39"/>
      <c r="AI37" s="39"/>
      <c r="AJ37" s="39"/>
      <c r="AK37" s="39"/>
      <c r="AL37" s="39"/>
    </row>
    <row r="38" spans="1:38" s="41" customFormat="1" ht="53.25" customHeight="1" x14ac:dyDescent="0.2">
      <c r="A38" s="293" t="s">
        <v>447</v>
      </c>
      <c r="B38" s="293" t="s">
        <v>107</v>
      </c>
      <c r="C38" s="43" t="s">
        <v>169</v>
      </c>
      <c r="D38" s="36" t="s">
        <v>224</v>
      </c>
      <c r="E38" s="122" t="s">
        <v>815</v>
      </c>
      <c r="F38" s="123" t="s">
        <v>816</v>
      </c>
      <c r="G38" s="281"/>
      <c r="H38" s="78"/>
      <c r="I38" s="78"/>
      <c r="J38" s="113">
        <f>IF(G38=0,0,L38/G38)</f>
        <v>0</v>
      </c>
      <c r="K38" s="38" t="s">
        <v>123</v>
      </c>
      <c r="L38" s="44">
        <f t="shared" si="1"/>
        <v>0</v>
      </c>
      <c r="M38" s="78"/>
      <c r="N38" s="127"/>
      <c r="O38" s="44">
        <f>P38+Q38+R38+S38+T38</f>
        <v>0</v>
      </c>
      <c r="P38" s="39"/>
      <c r="Q38" s="39"/>
      <c r="R38" s="39"/>
      <c r="S38" s="39"/>
      <c r="T38" s="39"/>
      <c r="U38" s="39"/>
      <c r="V38" s="39"/>
      <c r="W38" s="110"/>
      <c r="X38" s="39"/>
      <c r="Y38" s="39"/>
      <c r="Z38" s="39"/>
      <c r="AA38" s="39"/>
      <c r="AB38" s="110"/>
      <c r="AC38" s="39"/>
      <c r="AD38" s="39"/>
      <c r="AE38" s="80"/>
      <c r="AF38" s="44">
        <f>AG38+AH38+AI38+AJ38+AK38</f>
        <v>0</v>
      </c>
      <c r="AG38" s="39"/>
      <c r="AH38" s="39"/>
      <c r="AI38" s="39"/>
      <c r="AJ38" s="39"/>
      <c r="AK38" s="39"/>
      <c r="AL38" s="39"/>
    </row>
    <row r="39" spans="1:38" s="41" customFormat="1" ht="80.25" customHeight="1" x14ac:dyDescent="0.2">
      <c r="A39" s="293" t="s">
        <v>448</v>
      </c>
      <c r="B39" s="293" t="s">
        <v>189</v>
      </c>
      <c r="C39" s="43" t="s">
        <v>190</v>
      </c>
      <c r="D39" s="36"/>
      <c r="E39" s="120" t="s">
        <v>294</v>
      </c>
      <c r="F39" s="121" t="s">
        <v>108</v>
      </c>
      <c r="G39" s="281"/>
      <c r="H39" s="78"/>
      <c r="I39" s="78"/>
      <c r="J39" s="113">
        <f t="shared" si="0"/>
        <v>0</v>
      </c>
      <c r="K39" s="38" t="s">
        <v>124</v>
      </c>
      <c r="L39" s="44">
        <f t="shared" si="1"/>
        <v>0</v>
      </c>
      <c r="M39" s="78"/>
      <c r="N39" s="127"/>
      <c r="O39" s="44">
        <f t="shared" si="3"/>
        <v>0</v>
      </c>
      <c r="P39" s="39"/>
      <c r="Q39" s="39"/>
      <c r="R39" s="39"/>
      <c r="S39" s="39"/>
      <c r="T39" s="39"/>
      <c r="U39" s="39"/>
      <c r="V39" s="39"/>
      <c r="W39" s="110"/>
      <c r="X39" s="39"/>
      <c r="Y39" s="39"/>
      <c r="Z39" s="39"/>
      <c r="AA39" s="39"/>
      <c r="AB39" s="110"/>
      <c r="AC39" s="39"/>
      <c r="AD39" s="39"/>
      <c r="AE39" s="80"/>
      <c r="AF39" s="44">
        <f t="shared" si="2"/>
        <v>0</v>
      </c>
      <c r="AG39" s="39"/>
      <c r="AH39" s="39"/>
      <c r="AI39" s="39"/>
      <c r="AJ39" s="39"/>
      <c r="AK39" s="39"/>
      <c r="AL39" s="39"/>
    </row>
    <row r="40" spans="1:38" s="50" customFormat="1" ht="58.5" customHeight="1" x14ac:dyDescent="0.2">
      <c r="A40" s="293" t="s">
        <v>449</v>
      </c>
      <c r="B40" s="293" t="s">
        <v>107</v>
      </c>
      <c r="C40" s="42" t="s">
        <v>187</v>
      </c>
      <c r="D40" s="36"/>
      <c r="E40" s="120" t="s">
        <v>295</v>
      </c>
      <c r="F40" s="120" t="s">
        <v>108</v>
      </c>
      <c r="G40" s="281"/>
      <c r="H40" s="78"/>
      <c r="I40" s="78"/>
      <c r="J40" s="113">
        <f t="shared" si="0"/>
        <v>0</v>
      </c>
      <c r="K40" s="38" t="s">
        <v>125</v>
      </c>
      <c r="L40" s="44">
        <f t="shared" si="1"/>
        <v>0</v>
      </c>
      <c r="M40" s="78"/>
      <c r="N40" s="127"/>
      <c r="O40" s="44">
        <f t="shared" si="3"/>
        <v>0</v>
      </c>
      <c r="P40" s="39"/>
      <c r="Q40" s="39"/>
      <c r="R40" s="39"/>
      <c r="S40" s="39"/>
      <c r="T40" s="39"/>
      <c r="U40" s="39"/>
      <c r="V40" s="39"/>
      <c r="W40" s="110"/>
      <c r="X40" s="39"/>
      <c r="Y40" s="39"/>
      <c r="Z40" s="39"/>
      <c r="AA40" s="39"/>
      <c r="AB40" s="110"/>
      <c r="AC40" s="39"/>
      <c r="AD40" s="39"/>
      <c r="AE40" s="80"/>
      <c r="AF40" s="44">
        <f t="shared" si="2"/>
        <v>0</v>
      </c>
      <c r="AG40" s="39"/>
      <c r="AH40" s="39"/>
      <c r="AI40" s="39"/>
      <c r="AJ40" s="39"/>
      <c r="AK40" s="39"/>
      <c r="AL40" s="39"/>
    </row>
    <row r="41" spans="1:38" s="41" customFormat="1" ht="43.5" customHeight="1" x14ac:dyDescent="0.2">
      <c r="A41" s="293" t="s">
        <v>440</v>
      </c>
      <c r="B41" s="293" t="s">
        <v>165</v>
      </c>
      <c r="C41" s="42"/>
      <c r="D41" s="36"/>
      <c r="E41" s="120" t="s">
        <v>296</v>
      </c>
      <c r="F41" s="121" t="s">
        <v>108</v>
      </c>
      <c r="G41" s="281"/>
      <c r="H41" s="78"/>
      <c r="I41" s="78"/>
      <c r="J41" s="113">
        <f t="shared" si="0"/>
        <v>0</v>
      </c>
      <c r="K41" s="38" t="s">
        <v>321</v>
      </c>
      <c r="L41" s="44">
        <f t="shared" si="1"/>
        <v>0</v>
      </c>
      <c r="M41" s="78"/>
      <c r="N41" s="127"/>
      <c r="O41" s="44">
        <f t="shared" si="3"/>
        <v>0</v>
      </c>
      <c r="P41" s="39"/>
      <c r="Q41" s="39"/>
      <c r="R41" s="39"/>
      <c r="S41" s="39"/>
      <c r="T41" s="39"/>
      <c r="U41" s="39"/>
      <c r="V41" s="39"/>
      <c r="W41" s="110"/>
      <c r="X41" s="39"/>
      <c r="Y41" s="39"/>
      <c r="Z41" s="39"/>
      <c r="AA41" s="39"/>
      <c r="AB41" s="110"/>
      <c r="AC41" s="39"/>
      <c r="AD41" s="39"/>
      <c r="AE41" s="80"/>
      <c r="AF41" s="44">
        <f t="shared" si="2"/>
        <v>0</v>
      </c>
      <c r="AG41" s="39"/>
      <c r="AH41" s="39"/>
      <c r="AI41" s="39"/>
      <c r="AJ41" s="39"/>
      <c r="AK41" s="39"/>
      <c r="AL41" s="39"/>
    </row>
    <row r="42" spans="1:38" s="41" customFormat="1" ht="44.25" customHeight="1" x14ac:dyDescent="0.2">
      <c r="A42" s="293" t="s">
        <v>450</v>
      </c>
      <c r="B42" s="293" t="s">
        <v>162</v>
      </c>
      <c r="C42" s="43" t="s">
        <v>157</v>
      </c>
      <c r="D42" s="36"/>
      <c r="E42" s="120" t="s">
        <v>297</v>
      </c>
      <c r="F42" s="121" t="s">
        <v>108</v>
      </c>
      <c r="G42" s="281"/>
      <c r="H42" s="78"/>
      <c r="I42" s="78"/>
      <c r="J42" s="113">
        <f t="shared" si="0"/>
        <v>0</v>
      </c>
      <c r="K42" s="38" t="s">
        <v>322</v>
      </c>
      <c r="L42" s="44">
        <f t="shared" si="1"/>
        <v>0</v>
      </c>
      <c r="M42" s="78"/>
      <c r="N42" s="127"/>
      <c r="O42" s="44">
        <f t="shared" si="3"/>
        <v>0</v>
      </c>
      <c r="P42" s="39"/>
      <c r="Q42" s="39"/>
      <c r="R42" s="39"/>
      <c r="S42" s="39"/>
      <c r="T42" s="39"/>
      <c r="U42" s="39"/>
      <c r="V42" s="39"/>
      <c r="W42" s="110"/>
      <c r="X42" s="39"/>
      <c r="Y42" s="39"/>
      <c r="Z42" s="39"/>
      <c r="AA42" s="39"/>
      <c r="AB42" s="110"/>
      <c r="AC42" s="39"/>
      <c r="AD42" s="39"/>
      <c r="AE42" s="80"/>
      <c r="AF42" s="44">
        <f t="shared" si="2"/>
        <v>0</v>
      </c>
      <c r="AG42" s="39"/>
      <c r="AH42" s="39"/>
      <c r="AI42" s="39"/>
      <c r="AJ42" s="39"/>
      <c r="AK42" s="39"/>
      <c r="AL42" s="39"/>
    </row>
    <row r="43" spans="1:38" s="41" customFormat="1" ht="69" customHeight="1" x14ac:dyDescent="0.2">
      <c r="A43" s="293" t="s">
        <v>437</v>
      </c>
      <c r="B43" s="293" t="s">
        <v>156</v>
      </c>
      <c r="C43" s="43" t="s">
        <v>767</v>
      </c>
      <c r="D43" s="36"/>
      <c r="E43" s="120" t="s">
        <v>298</v>
      </c>
      <c r="F43" s="121" t="s">
        <v>108</v>
      </c>
      <c r="G43" s="281"/>
      <c r="H43" s="78"/>
      <c r="I43" s="78"/>
      <c r="J43" s="113">
        <f t="shared" si="0"/>
        <v>0</v>
      </c>
      <c r="K43" s="38" t="s">
        <v>323</v>
      </c>
      <c r="L43" s="44">
        <f t="shared" ref="L43:L74" si="5">O43+U43+W43+X43+Y43+Z43+AA43+AB43+AC43+AD43+AF43+AL43</f>
        <v>0</v>
      </c>
      <c r="M43" s="78"/>
      <c r="N43" s="127"/>
      <c r="O43" s="44">
        <f t="shared" si="3"/>
        <v>0</v>
      </c>
      <c r="P43" s="39"/>
      <c r="Q43" s="39"/>
      <c r="R43" s="39"/>
      <c r="S43" s="39"/>
      <c r="T43" s="39"/>
      <c r="U43" s="39"/>
      <c r="V43" s="39"/>
      <c r="W43" s="110"/>
      <c r="X43" s="39"/>
      <c r="Y43" s="39"/>
      <c r="Z43" s="39"/>
      <c r="AA43" s="39"/>
      <c r="AB43" s="110"/>
      <c r="AC43" s="39"/>
      <c r="AD43" s="39"/>
      <c r="AE43" s="80"/>
      <c r="AF43" s="44">
        <f t="shared" si="2"/>
        <v>0</v>
      </c>
      <c r="AG43" s="39"/>
      <c r="AH43" s="39"/>
      <c r="AI43" s="39"/>
      <c r="AJ43" s="39"/>
      <c r="AK43" s="39"/>
      <c r="AL43" s="39"/>
    </row>
    <row r="44" spans="1:38" s="41" customFormat="1" ht="65.25" customHeight="1" x14ac:dyDescent="0.2">
      <c r="A44" s="293" t="s">
        <v>455</v>
      </c>
      <c r="B44" s="293" t="s">
        <v>188</v>
      </c>
      <c r="C44" s="43" t="s">
        <v>188</v>
      </c>
      <c r="D44" s="36"/>
      <c r="E44" s="120" t="s">
        <v>299</v>
      </c>
      <c r="F44" s="121" t="s">
        <v>108</v>
      </c>
      <c r="G44" s="281"/>
      <c r="H44" s="78"/>
      <c r="I44" s="78"/>
      <c r="J44" s="113">
        <f t="shared" ref="J44:J81" si="6">IF(G44=0,0,L44/G44)</f>
        <v>0</v>
      </c>
      <c r="K44" s="38" t="s">
        <v>324</v>
      </c>
      <c r="L44" s="44">
        <f t="shared" si="5"/>
        <v>0</v>
      </c>
      <c r="M44" s="78"/>
      <c r="N44" s="127"/>
      <c r="O44" s="44">
        <f t="shared" si="3"/>
        <v>0</v>
      </c>
      <c r="P44" s="39"/>
      <c r="Q44" s="39"/>
      <c r="R44" s="39"/>
      <c r="S44" s="39"/>
      <c r="T44" s="39"/>
      <c r="U44" s="39"/>
      <c r="V44" s="39"/>
      <c r="W44" s="110"/>
      <c r="X44" s="39"/>
      <c r="Y44" s="39"/>
      <c r="Z44" s="39"/>
      <c r="AA44" s="39"/>
      <c r="AB44" s="110"/>
      <c r="AC44" s="39"/>
      <c r="AD44" s="39"/>
      <c r="AE44" s="80"/>
      <c r="AF44" s="44">
        <f t="shared" si="2"/>
        <v>0</v>
      </c>
      <c r="AG44" s="39"/>
      <c r="AH44" s="39"/>
      <c r="AI44" s="39"/>
      <c r="AJ44" s="39"/>
      <c r="AK44" s="39"/>
      <c r="AL44" s="39"/>
    </row>
    <row r="45" spans="1:38" s="41" customFormat="1" ht="42" customHeight="1" x14ac:dyDescent="0.2">
      <c r="A45" s="293" t="s">
        <v>441</v>
      </c>
      <c r="B45" s="293" t="s">
        <v>197</v>
      </c>
      <c r="C45" s="43"/>
      <c r="D45" s="36"/>
      <c r="E45" s="120" t="s">
        <v>300</v>
      </c>
      <c r="F45" s="121" t="s">
        <v>108</v>
      </c>
      <c r="G45" s="281"/>
      <c r="H45" s="78"/>
      <c r="I45" s="78"/>
      <c r="J45" s="113">
        <f t="shared" si="6"/>
        <v>0</v>
      </c>
      <c r="K45" s="38" t="s">
        <v>126</v>
      </c>
      <c r="L45" s="44">
        <f t="shared" si="5"/>
        <v>0</v>
      </c>
      <c r="M45" s="78"/>
      <c r="N45" s="127"/>
      <c r="O45" s="44">
        <f t="shared" si="3"/>
        <v>0</v>
      </c>
      <c r="P45" s="39"/>
      <c r="Q45" s="39"/>
      <c r="R45" s="39"/>
      <c r="S45" s="39"/>
      <c r="T45" s="39"/>
      <c r="U45" s="39"/>
      <c r="V45" s="39"/>
      <c r="W45" s="110"/>
      <c r="X45" s="39"/>
      <c r="Y45" s="39"/>
      <c r="Z45" s="39"/>
      <c r="AA45" s="39"/>
      <c r="AB45" s="110"/>
      <c r="AC45" s="39"/>
      <c r="AD45" s="39"/>
      <c r="AE45" s="80"/>
      <c r="AF45" s="44">
        <f t="shared" si="2"/>
        <v>0</v>
      </c>
      <c r="AG45" s="39"/>
      <c r="AH45" s="39"/>
      <c r="AI45" s="39"/>
      <c r="AJ45" s="39"/>
      <c r="AK45" s="39"/>
      <c r="AL45" s="39"/>
    </row>
    <row r="46" spans="1:38" s="41" customFormat="1" ht="52.9" customHeight="1" x14ac:dyDescent="0.2">
      <c r="A46" s="293" t="s">
        <v>457</v>
      </c>
      <c r="B46" s="293" t="s">
        <v>107</v>
      </c>
      <c r="C46" s="43" t="s">
        <v>239</v>
      </c>
      <c r="D46" s="36"/>
      <c r="E46" s="120" t="s">
        <v>301</v>
      </c>
      <c r="F46" s="121" t="s">
        <v>108</v>
      </c>
      <c r="G46" s="281"/>
      <c r="H46" s="78"/>
      <c r="I46" s="78"/>
      <c r="J46" s="113">
        <f t="shared" si="6"/>
        <v>0</v>
      </c>
      <c r="K46" s="38" t="s">
        <v>127</v>
      </c>
      <c r="L46" s="44">
        <f t="shared" si="5"/>
        <v>0</v>
      </c>
      <c r="M46" s="78"/>
      <c r="N46" s="127"/>
      <c r="O46" s="44">
        <f t="shared" si="3"/>
        <v>0</v>
      </c>
      <c r="P46" s="39"/>
      <c r="Q46" s="39"/>
      <c r="R46" s="39"/>
      <c r="S46" s="39"/>
      <c r="T46" s="39"/>
      <c r="U46" s="39"/>
      <c r="V46" s="39"/>
      <c r="W46" s="110"/>
      <c r="X46" s="39"/>
      <c r="Y46" s="39"/>
      <c r="Z46" s="39"/>
      <c r="AA46" s="39"/>
      <c r="AB46" s="110"/>
      <c r="AC46" s="39"/>
      <c r="AD46" s="39"/>
      <c r="AE46" s="80"/>
      <c r="AF46" s="44">
        <f t="shared" si="2"/>
        <v>0</v>
      </c>
      <c r="AG46" s="39"/>
      <c r="AH46" s="39"/>
      <c r="AI46" s="39"/>
      <c r="AJ46" s="39"/>
      <c r="AK46" s="39"/>
      <c r="AL46" s="39"/>
    </row>
    <row r="47" spans="1:38" s="41" customFormat="1" ht="70.5" customHeight="1" x14ac:dyDescent="0.2">
      <c r="A47" s="293" t="s">
        <v>433</v>
      </c>
      <c r="B47" s="293" t="s">
        <v>156</v>
      </c>
      <c r="C47" s="42" t="s">
        <v>762</v>
      </c>
      <c r="D47" s="36"/>
      <c r="E47" s="120" t="s">
        <v>297</v>
      </c>
      <c r="F47" s="121" t="s">
        <v>108</v>
      </c>
      <c r="G47" s="281"/>
      <c r="H47" s="78"/>
      <c r="I47" s="78"/>
      <c r="J47" s="113">
        <f t="shared" si="6"/>
        <v>0</v>
      </c>
      <c r="K47" s="38" t="s">
        <v>128</v>
      </c>
      <c r="L47" s="44">
        <f t="shared" si="5"/>
        <v>0</v>
      </c>
      <c r="M47" s="78"/>
      <c r="N47" s="127"/>
      <c r="O47" s="44">
        <f t="shared" si="3"/>
        <v>0</v>
      </c>
      <c r="P47" s="39"/>
      <c r="Q47" s="39"/>
      <c r="R47" s="39"/>
      <c r="S47" s="39"/>
      <c r="T47" s="39"/>
      <c r="U47" s="39"/>
      <c r="V47" s="39"/>
      <c r="W47" s="110"/>
      <c r="X47" s="39"/>
      <c r="Y47" s="39"/>
      <c r="Z47" s="39"/>
      <c r="AA47" s="39"/>
      <c r="AB47" s="110"/>
      <c r="AC47" s="39"/>
      <c r="AD47" s="39"/>
      <c r="AE47" s="80"/>
      <c r="AF47" s="44">
        <f t="shared" si="2"/>
        <v>0</v>
      </c>
      <c r="AG47" s="39"/>
      <c r="AH47" s="39"/>
      <c r="AI47" s="39"/>
      <c r="AJ47" s="39"/>
      <c r="AK47" s="39"/>
      <c r="AL47" s="39"/>
    </row>
    <row r="48" spans="1:38" s="50" customFormat="1" ht="70.5" customHeight="1" x14ac:dyDescent="0.2">
      <c r="A48" s="293" t="s">
        <v>434</v>
      </c>
      <c r="B48" s="293" t="s">
        <v>156</v>
      </c>
      <c r="C48" s="42" t="s">
        <v>759</v>
      </c>
      <c r="D48" s="36"/>
      <c r="E48" s="120" t="s">
        <v>297</v>
      </c>
      <c r="F48" s="120" t="s">
        <v>108</v>
      </c>
      <c r="G48" s="281"/>
      <c r="H48" s="78"/>
      <c r="I48" s="78"/>
      <c r="J48" s="113">
        <f t="shared" si="6"/>
        <v>0</v>
      </c>
      <c r="K48" s="38" t="s">
        <v>129</v>
      </c>
      <c r="L48" s="44">
        <f t="shared" si="5"/>
        <v>0</v>
      </c>
      <c r="M48" s="78"/>
      <c r="N48" s="127"/>
      <c r="O48" s="44">
        <f t="shared" si="3"/>
        <v>0</v>
      </c>
      <c r="P48" s="39"/>
      <c r="Q48" s="39"/>
      <c r="R48" s="39"/>
      <c r="S48" s="39"/>
      <c r="T48" s="39"/>
      <c r="U48" s="39"/>
      <c r="V48" s="39"/>
      <c r="W48" s="110"/>
      <c r="X48" s="39"/>
      <c r="Y48" s="39"/>
      <c r="Z48" s="39"/>
      <c r="AA48" s="39"/>
      <c r="AB48" s="110"/>
      <c r="AC48" s="39"/>
      <c r="AD48" s="39"/>
      <c r="AE48" s="80"/>
      <c r="AF48" s="44">
        <f t="shared" si="2"/>
        <v>0</v>
      </c>
      <c r="AG48" s="39"/>
      <c r="AH48" s="39"/>
      <c r="AI48" s="39"/>
      <c r="AJ48" s="39"/>
      <c r="AK48" s="39"/>
      <c r="AL48" s="39"/>
    </row>
    <row r="49" spans="1:38" s="41" customFormat="1" ht="107.25" customHeight="1" x14ac:dyDescent="0.2">
      <c r="A49" s="293" t="s">
        <v>456</v>
      </c>
      <c r="B49" s="293" t="s">
        <v>160</v>
      </c>
      <c r="C49" s="124" t="s">
        <v>161</v>
      </c>
      <c r="D49" s="69"/>
      <c r="E49" s="124" t="s">
        <v>302</v>
      </c>
      <c r="F49" s="125" t="s">
        <v>116</v>
      </c>
      <c r="G49" s="281"/>
      <c r="H49" s="78"/>
      <c r="I49" s="78"/>
      <c r="J49" s="113">
        <f t="shared" si="6"/>
        <v>0</v>
      </c>
      <c r="K49" s="38" t="s">
        <v>130</v>
      </c>
      <c r="L49" s="44">
        <f t="shared" si="5"/>
        <v>0</v>
      </c>
      <c r="M49" s="78"/>
      <c r="N49" s="127"/>
      <c r="O49" s="44">
        <f t="shared" si="3"/>
        <v>0</v>
      </c>
      <c r="P49" s="39"/>
      <c r="Q49" s="39"/>
      <c r="R49" s="39"/>
      <c r="S49" s="39"/>
      <c r="T49" s="39"/>
      <c r="U49" s="39"/>
      <c r="V49" s="39"/>
      <c r="W49" s="110"/>
      <c r="X49" s="39"/>
      <c r="Y49" s="39"/>
      <c r="Z49" s="39"/>
      <c r="AA49" s="39"/>
      <c r="AB49" s="110"/>
      <c r="AC49" s="39"/>
      <c r="AD49" s="39"/>
      <c r="AE49" s="80"/>
      <c r="AF49" s="44">
        <f t="shared" si="2"/>
        <v>0</v>
      </c>
      <c r="AG49" s="39"/>
      <c r="AH49" s="39"/>
      <c r="AI49" s="39"/>
      <c r="AJ49" s="39"/>
      <c r="AK49" s="39"/>
      <c r="AL49" s="39"/>
    </row>
    <row r="50" spans="1:38" s="41" customFormat="1" ht="109.5" customHeight="1" x14ac:dyDescent="0.2">
      <c r="A50" s="293" t="s">
        <v>456</v>
      </c>
      <c r="B50" s="293" t="s">
        <v>160</v>
      </c>
      <c r="C50" s="120" t="s">
        <v>161</v>
      </c>
      <c r="D50" s="70"/>
      <c r="E50" s="120" t="s">
        <v>303</v>
      </c>
      <c r="F50" s="126" t="s">
        <v>108</v>
      </c>
      <c r="G50" s="109"/>
      <c r="H50" s="78"/>
      <c r="I50" s="78"/>
      <c r="J50" s="113">
        <f t="shared" si="6"/>
        <v>0</v>
      </c>
      <c r="K50" s="38" t="s">
        <v>131</v>
      </c>
      <c r="L50" s="44">
        <f t="shared" si="5"/>
        <v>0</v>
      </c>
      <c r="M50" s="78"/>
      <c r="N50" s="127"/>
      <c r="O50" s="44">
        <f t="shared" si="3"/>
        <v>0</v>
      </c>
      <c r="P50" s="39"/>
      <c r="Q50" s="39"/>
      <c r="R50" s="39"/>
      <c r="S50" s="39"/>
      <c r="T50" s="39"/>
      <c r="U50" s="39"/>
      <c r="V50" s="39"/>
      <c r="W50" s="110"/>
      <c r="X50" s="39"/>
      <c r="Y50" s="39"/>
      <c r="Z50" s="39"/>
      <c r="AA50" s="39"/>
      <c r="AB50" s="110"/>
      <c r="AC50" s="39"/>
      <c r="AD50" s="39"/>
      <c r="AE50" s="80"/>
      <c r="AF50" s="44">
        <f t="shared" si="2"/>
        <v>0</v>
      </c>
      <c r="AG50" s="39"/>
      <c r="AH50" s="39"/>
      <c r="AI50" s="39"/>
      <c r="AJ50" s="39"/>
      <c r="AK50" s="39"/>
      <c r="AL50" s="39"/>
    </row>
    <row r="51" spans="1:38" s="41" customFormat="1" ht="55.5" customHeight="1" x14ac:dyDescent="0.2">
      <c r="A51" s="293" t="s">
        <v>458</v>
      </c>
      <c r="B51" s="293" t="s">
        <v>107</v>
      </c>
      <c r="C51" s="120" t="s">
        <v>199</v>
      </c>
      <c r="D51" s="70"/>
      <c r="E51" s="120" t="s">
        <v>304</v>
      </c>
      <c r="F51" s="126" t="s">
        <v>108</v>
      </c>
      <c r="G51" s="109"/>
      <c r="H51" s="78"/>
      <c r="I51" s="78"/>
      <c r="J51" s="113">
        <f t="shared" si="6"/>
        <v>0</v>
      </c>
      <c r="K51" s="38" t="s">
        <v>132</v>
      </c>
      <c r="L51" s="44">
        <f t="shared" si="5"/>
        <v>0</v>
      </c>
      <c r="M51" s="78"/>
      <c r="N51" s="127"/>
      <c r="O51" s="44">
        <f t="shared" si="3"/>
        <v>0</v>
      </c>
      <c r="P51" s="39"/>
      <c r="Q51" s="39"/>
      <c r="R51" s="39"/>
      <c r="S51" s="39"/>
      <c r="T51" s="39"/>
      <c r="U51" s="39"/>
      <c r="V51" s="39"/>
      <c r="W51" s="110"/>
      <c r="X51" s="39"/>
      <c r="Y51" s="39"/>
      <c r="Z51" s="39"/>
      <c r="AA51" s="39"/>
      <c r="AB51" s="110"/>
      <c r="AC51" s="39"/>
      <c r="AD51" s="39"/>
      <c r="AE51" s="80"/>
      <c r="AF51" s="44">
        <f t="shared" si="2"/>
        <v>0</v>
      </c>
      <c r="AG51" s="39"/>
      <c r="AH51" s="39"/>
      <c r="AI51" s="39"/>
      <c r="AJ51" s="39"/>
      <c r="AK51" s="39"/>
      <c r="AL51" s="39"/>
    </row>
    <row r="52" spans="1:38" s="41" customFormat="1" ht="57.75" customHeight="1" x14ac:dyDescent="0.2">
      <c r="A52" s="293" t="s">
        <v>459</v>
      </c>
      <c r="B52" s="293" t="s">
        <v>107</v>
      </c>
      <c r="C52" s="120" t="s">
        <v>155</v>
      </c>
      <c r="D52" s="70"/>
      <c r="E52" s="120" t="s">
        <v>305</v>
      </c>
      <c r="F52" s="126" t="s">
        <v>116</v>
      </c>
      <c r="G52" s="109"/>
      <c r="H52" s="78"/>
      <c r="I52" s="78"/>
      <c r="J52" s="113">
        <f t="shared" si="6"/>
        <v>0</v>
      </c>
      <c r="K52" s="38" t="s">
        <v>133</v>
      </c>
      <c r="L52" s="44">
        <f t="shared" si="5"/>
        <v>0</v>
      </c>
      <c r="M52" s="78"/>
      <c r="N52" s="127"/>
      <c r="O52" s="44">
        <f t="shared" si="3"/>
        <v>0</v>
      </c>
      <c r="P52" s="39"/>
      <c r="Q52" s="39"/>
      <c r="R52" s="39"/>
      <c r="S52" s="39"/>
      <c r="T52" s="39"/>
      <c r="U52" s="39"/>
      <c r="V52" s="39"/>
      <c r="W52" s="110"/>
      <c r="X52" s="39"/>
      <c r="Y52" s="39"/>
      <c r="Z52" s="39"/>
      <c r="AA52" s="39"/>
      <c r="AB52" s="110"/>
      <c r="AC52" s="39"/>
      <c r="AD52" s="39"/>
      <c r="AE52" s="80"/>
      <c r="AF52" s="44">
        <f t="shared" si="2"/>
        <v>0</v>
      </c>
      <c r="AG52" s="39"/>
      <c r="AH52" s="39"/>
      <c r="AI52" s="39"/>
      <c r="AJ52" s="39"/>
      <c r="AK52" s="39"/>
      <c r="AL52" s="39"/>
    </row>
    <row r="53" spans="1:38" s="41" customFormat="1" ht="70.5" customHeight="1" x14ac:dyDescent="0.2">
      <c r="A53" s="293" t="s">
        <v>460</v>
      </c>
      <c r="B53" s="293" t="s">
        <v>107</v>
      </c>
      <c r="C53" s="43" t="s">
        <v>186</v>
      </c>
      <c r="D53" s="70"/>
      <c r="E53" s="120" t="s">
        <v>292</v>
      </c>
      <c r="F53" s="126" t="s">
        <v>108</v>
      </c>
      <c r="G53" s="109"/>
      <c r="H53" s="78"/>
      <c r="I53" s="78"/>
      <c r="J53" s="113">
        <f t="shared" si="6"/>
        <v>0</v>
      </c>
      <c r="K53" s="38" t="s">
        <v>134</v>
      </c>
      <c r="L53" s="44">
        <f t="shared" si="5"/>
        <v>0</v>
      </c>
      <c r="M53" s="78"/>
      <c r="N53" s="127"/>
      <c r="O53" s="44">
        <f t="shared" si="3"/>
        <v>0</v>
      </c>
      <c r="P53" s="39"/>
      <c r="Q53" s="39"/>
      <c r="R53" s="39"/>
      <c r="S53" s="39"/>
      <c r="T53" s="39"/>
      <c r="U53" s="39"/>
      <c r="V53" s="39"/>
      <c r="W53" s="110"/>
      <c r="X53" s="39"/>
      <c r="Y53" s="39"/>
      <c r="Z53" s="39"/>
      <c r="AA53" s="39"/>
      <c r="AB53" s="110"/>
      <c r="AC53" s="39"/>
      <c r="AD53" s="39"/>
      <c r="AE53" s="80"/>
      <c r="AF53" s="44">
        <f t="shared" si="2"/>
        <v>0</v>
      </c>
      <c r="AG53" s="39"/>
      <c r="AH53" s="39"/>
      <c r="AI53" s="39"/>
      <c r="AJ53" s="39"/>
      <c r="AK53" s="39"/>
      <c r="AL53" s="39"/>
    </row>
    <row r="54" spans="1:38" s="41" customFormat="1" ht="54.75" customHeight="1" x14ac:dyDescent="0.2">
      <c r="A54" s="293" t="s">
        <v>451</v>
      </c>
      <c r="B54" s="293" t="s">
        <v>162</v>
      </c>
      <c r="C54" s="43" t="s">
        <v>168</v>
      </c>
      <c r="D54" s="70"/>
      <c r="E54" s="120" t="s">
        <v>298</v>
      </c>
      <c r="F54" s="126" t="s">
        <v>108</v>
      </c>
      <c r="G54" s="109"/>
      <c r="H54" s="78"/>
      <c r="I54" s="78"/>
      <c r="J54" s="113">
        <f t="shared" si="6"/>
        <v>0</v>
      </c>
      <c r="K54" s="38" t="s">
        <v>135</v>
      </c>
      <c r="L54" s="44">
        <f t="shared" si="5"/>
        <v>0</v>
      </c>
      <c r="M54" s="78"/>
      <c r="N54" s="127"/>
      <c r="O54" s="44">
        <f t="shared" si="3"/>
        <v>0</v>
      </c>
      <c r="P54" s="39"/>
      <c r="Q54" s="39"/>
      <c r="R54" s="39"/>
      <c r="S54" s="39"/>
      <c r="T54" s="39"/>
      <c r="U54" s="39"/>
      <c r="V54" s="39"/>
      <c r="W54" s="110"/>
      <c r="X54" s="39"/>
      <c r="Y54" s="39"/>
      <c r="Z54" s="39"/>
      <c r="AA54" s="39"/>
      <c r="AB54" s="110"/>
      <c r="AC54" s="39"/>
      <c r="AD54" s="39"/>
      <c r="AE54" s="80"/>
      <c r="AF54" s="44">
        <f t="shared" si="2"/>
        <v>0</v>
      </c>
      <c r="AG54" s="39"/>
      <c r="AH54" s="39"/>
      <c r="AI54" s="39"/>
      <c r="AJ54" s="39"/>
      <c r="AK54" s="39"/>
      <c r="AL54" s="39"/>
    </row>
    <row r="55" spans="1:38" s="41" customFormat="1" ht="69" customHeight="1" x14ac:dyDescent="0.2">
      <c r="A55" s="293" t="s">
        <v>474</v>
      </c>
      <c r="B55" s="293" t="s">
        <v>238</v>
      </c>
      <c r="C55" s="43" t="s">
        <v>242</v>
      </c>
      <c r="D55" s="70"/>
      <c r="E55" s="120" t="s">
        <v>307</v>
      </c>
      <c r="F55" s="126" t="s">
        <v>108</v>
      </c>
      <c r="G55" s="109"/>
      <c r="H55" s="78"/>
      <c r="I55" s="78"/>
      <c r="J55" s="113">
        <f t="shared" si="6"/>
        <v>0</v>
      </c>
      <c r="K55" s="38" t="s">
        <v>136</v>
      </c>
      <c r="L55" s="44">
        <f t="shared" si="5"/>
        <v>0</v>
      </c>
      <c r="M55" s="78"/>
      <c r="N55" s="127"/>
      <c r="O55" s="44">
        <f t="shared" si="3"/>
        <v>0</v>
      </c>
      <c r="P55" s="39"/>
      <c r="Q55" s="39"/>
      <c r="R55" s="39"/>
      <c r="S55" s="39"/>
      <c r="T55" s="39"/>
      <c r="U55" s="39"/>
      <c r="V55" s="39"/>
      <c r="W55" s="110"/>
      <c r="X55" s="39"/>
      <c r="Y55" s="39"/>
      <c r="Z55" s="39"/>
      <c r="AA55" s="39"/>
      <c r="AB55" s="110"/>
      <c r="AC55" s="39"/>
      <c r="AD55" s="39"/>
      <c r="AE55" s="80"/>
      <c r="AF55" s="44">
        <f t="shared" si="2"/>
        <v>0</v>
      </c>
      <c r="AG55" s="39"/>
      <c r="AH55" s="39"/>
      <c r="AI55" s="39"/>
      <c r="AJ55" s="39"/>
      <c r="AK55" s="39"/>
      <c r="AL55" s="39"/>
    </row>
    <row r="56" spans="1:38" s="41" customFormat="1" ht="40.5" customHeight="1" x14ac:dyDescent="0.2">
      <c r="A56" s="293" t="s">
        <v>732</v>
      </c>
      <c r="B56" s="293" t="s">
        <v>166</v>
      </c>
      <c r="C56" s="43" t="s">
        <v>745</v>
      </c>
      <c r="D56" s="70"/>
      <c r="E56" s="120" t="s">
        <v>747</v>
      </c>
      <c r="F56" s="126" t="s">
        <v>108</v>
      </c>
      <c r="G56" s="109"/>
      <c r="H56" s="78"/>
      <c r="I56" s="78"/>
      <c r="J56" s="113">
        <f t="shared" si="6"/>
        <v>0</v>
      </c>
      <c r="K56" s="38" t="s">
        <v>928</v>
      </c>
      <c r="L56" s="44">
        <f t="shared" si="5"/>
        <v>0</v>
      </c>
      <c r="M56" s="78"/>
      <c r="N56" s="127"/>
      <c r="O56" s="44">
        <f t="shared" si="3"/>
        <v>0</v>
      </c>
      <c r="P56" s="39"/>
      <c r="Q56" s="39"/>
      <c r="R56" s="39"/>
      <c r="S56" s="39"/>
      <c r="T56" s="39"/>
      <c r="U56" s="39"/>
      <c r="V56" s="39"/>
      <c r="W56" s="110"/>
      <c r="X56" s="39"/>
      <c r="Y56" s="39"/>
      <c r="Z56" s="39"/>
      <c r="AA56" s="39"/>
      <c r="AB56" s="110"/>
      <c r="AC56" s="39"/>
      <c r="AD56" s="39"/>
      <c r="AE56" s="80"/>
      <c r="AF56" s="44">
        <f t="shared" si="2"/>
        <v>0</v>
      </c>
      <c r="AG56" s="39"/>
      <c r="AH56" s="39"/>
      <c r="AI56" s="39"/>
      <c r="AJ56" s="39"/>
      <c r="AK56" s="39"/>
      <c r="AL56" s="39"/>
    </row>
    <row r="57" spans="1:38" s="52" customFormat="1" ht="57.75" customHeight="1" x14ac:dyDescent="0.2">
      <c r="A57" s="293" t="s">
        <v>452</v>
      </c>
      <c r="B57" s="293" t="s">
        <v>162</v>
      </c>
      <c r="C57" s="42" t="s">
        <v>164</v>
      </c>
      <c r="D57" s="70"/>
      <c r="E57" s="120" t="s">
        <v>308</v>
      </c>
      <c r="F57" s="120" t="s">
        <v>108</v>
      </c>
      <c r="G57" s="109"/>
      <c r="H57" s="78"/>
      <c r="I57" s="78"/>
      <c r="J57" s="113">
        <f t="shared" si="6"/>
        <v>0</v>
      </c>
      <c r="K57" s="38" t="s">
        <v>137</v>
      </c>
      <c r="L57" s="44">
        <f t="shared" si="5"/>
        <v>0</v>
      </c>
      <c r="M57" s="80"/>
      <c r="N57" s="127"/>
      <c r="O57" s="44">
        <f t="shared" si="3"/>
        <v>0</v>
      </c>
      <c r="P57" s="39"/>
      <c r="Q57" s="39"/>
      <c r="R57" s="39"/>
      <c r="S57" s="39"/>
      <c r="T57" s="39"/>
      <c r="U57" s="39"/>
      <c r="V57" s="39"/>
      <c r="W57" s="110"/>
      <c r="X57" s="39"/>
      <c r="Y57" s="39"/>
      <c r="Z57" s="39"/>
      <c r="AA57" s="39"/>
      <c r="AB57" s="110"/>
      <c r="AC57" s="39"/>
      <c r="AD57" s="39"/>
      <c r="AE57" s="80"/>
      <c r="AF57" s="44">
        <f t="shared" si="2"/>
        <v>0</v>
      </c>
      <c r="AG57" s="39"/>
      <c r="AH57" s="39"/>
      <c r="AI57" s="39"/>
      <c r="AJ57" s="39"/>
      <c r="AK57" s="39"/>
      <c r="AL57" s="39"/>
    </row>
    <row r="58" spans="1:38" s="41" customFormat="1" ht="54" customHeight="1" x14ac:dyDescent="0.2">
      <c r="A58" s="293" t="s">
        <v>453</v>
      </c>
      <c r="B58" s="293" t="s">
        <v>162</v>
      </c>
      <c r="C58" s="43" t="s">
        <v>163</v>
      </c>
      <c r="D58" s="70"/>
      <c r="E58" s="120" t="s">
        <v>309</v>
      </c>
      <c r="F58" s="120" t="s">
        <v>108</v>
      </c>
      <c r="G58" s="109"/>
      <c r="H58" s="78"/>
      <c r="I58" s="78"/>
      <c r="J58" s="113">
        <f t="shared" si="6"/>
        <v>0</v>
      </c>
      <c r="K58" s="38" t="s">
        <v>138</v>
      </c>
      <c r="L58" s="44">
        <f t="shared" si="5"/>
        <v>0</v>
      </c>
      <c r="M58" s="78"/>
      <c r="N58" s="127"/>
      <c r="O58" s="44">
        <f t="shared" si="3"/>
        <v>0</v>
      </c>
      <c r="P58" s="39"/>
      <c r="Q58" s="39"/>
      <c r="R58" s="39"/>
      <c r="S58" s="39"/>
      <c r="T58" s="39"/>
      <c r="U58" s="39"/>
      <c r="V58" s="39"/>
      <c r="W58" s="110"/>
      <c r="X58" s="39"/>
      <c r="Y58" s="39"/>
      <c r="Z58" s="39"/>
      <c r="AA58" s="39"/>
      <c r="AB58" s="110"/>
      <c r="AC58" s="39"/>
      <c r="AD58" s="39"/>
      <c r="AE58" s="80"/>
      <c r="AF58" s="44">
        <f t="shared" si="2"/>
        <v>0</v>
      </c>
      <c r="AG58" s="39"/>
      <c r="AH58" s="39"/>
      <c r="AI58" s="39"/>
      <c r="AJ58" s="39"/>
      <c r="AK58" s="39"/>
      <c r="AL58" s="39"/>
    </row>
    <row r="59" spans="1:38" s="41" customFormat="1" ht="68.25" customHeight="1" x14ac:dyDescent="0.2">
      <c r="A59" s="293" t="s">
        <v>454</v>
      </c>
      <c r="B59" s="293" t="s">
        <v>162</v>
      </c>
      <c r="C59" s="43" t="s">
        <v>277</v>
      </c>
      <c r="D59" s="70"/>
      <c r="E59" s="120" t="s">
        <v>310</v>
      </c>
      <c r="F59" s="120" t="s">
        <v>108</v>
      </c>
      <c r="G59" s="109"/>
      <c r="H59" s="78"/>
      <c r="I59" s="78"/>
      <c r="J59" s="113">
        <f t="shared" si="6"/>
        <v>0</v>
      </c>
      <c r="K59" s="38" t="s">
        <v>325</v>
      </c>
      <c r="L59" s="44">
        <f t="shared" si="5"/>
        <v>0</v>
      </c>
      <c r="M59" s="78"/>
      <c r="N59" s="127"/>
      <c r="O59" s="44">
        <f t="shared" si="3"/>
        <v>0</v>
      </c>
      <c r="P59" s="39"/>
      <c r="Q59" s="39"/>
      <c r="R59" s="39"/>
      <c r="S59" s="39"/>
      <c r="T59" s="39"/>
      <c r="U59" s="39"/>
      <c r="V59" s="39"/>
      <c r="W59" s="110"/>
      <c r="X59" s="39"/>
      <c r="Y59" s="39"/>
      <c r="Z59" s="39"/>
      <c r="AA59" s="39"/>
      <c r="AB59" s="110"/>
      <c r="AC59" s="39"/>
      <c r="AD59" s="39"/>
      <c r="AE59" s="80"/>
      <c r="AF59" s="44">
        <f t="shared" si="2"/>
        <v>0</v>
      </c>
      <c r="AG59" s="39"/>
      <c r="AH59" s="39"/>
      <c r="AI59" s="39"/>
      <c r="AJ59" s="39"/>
      <c r="AK59" s="39"/>
      <c r="AL59" s="39"/>
    </row>
    <row r="60" spans="1:38" s="41" customFormat="1" ht="69" customHeight="1" x14ac:dyDescent="0.2">
      <c r="A60" s="293" t="s">
        <v>478</v>
      </c>
      <c r="B60" s="293" t="s">
        <v>180</v>
      </c>
      <c r="C60" s="43" t="s">
        <v>181</v>
      </c>
      <c r="D60" s="70"/>
      <c r="E60" s="120" t="s">
        <v>311</v>
      </c>
      <c r="F60" s="120" t="s">
        <v>108</v>
      </c>
      <c r="G60" s="109"/>
      <c r="H60" s="78"/>
      <c r="I60" s="78"/>
      <c r="J60" s="113">
        <f t="shared" si="6"/>
        <v>0</v>
      </c>
      <c r="K60" s="38" t="s">
        <v>326</v>
      </c>
      <c r="L60" s="44">
        <f t="shared" si="5"/>
        <v>0</v>
      </c>
      <c r="M60" s="78"/>
      <c r="N60" s="127"/>
      <c r="O60" s="44">
        <f t="shared" si="3"/>
        <v>0</v>
      </c>
      <c r="P60" s="39"/>
      <c r="Q60" s="39"/>
      <c r="R60" s="39"/>
      <c r="S60" s="39"/>
      <c r="T60" s="39"/>
      <c r="U60" s="39"/>
      <c r="V60" s="39"/>
      <c r="W60" s="110"/>
      <c r="X60" s="39"/>
      <c r="Y60" s="39"/>
      <c r="Z60" s="39"/>
      <c r="AA60" s="39"/>
      <c r="AB60" s="110"/>
      <c r="AC60" s="39"/>
      <c r="AD60" s="39"/>
      <c r="AE60" s="80"/>
      <c r="AF60" s="44">
        <f t="shared" si="2"/>
        <v>0</v>
      </c>
      <c r="AG60" s="39"/>
      <c r="AH60" s="39"/>
      <c r="AI60" s="39"/>
      <c r="AJ60" s="39"/>
      <c r="AK60" s="39"/>
      <c r="AL60" s="39"/>
    </row>
    <row r="61" spans="1:38" s="41" customFormat="1" ht="56.25" customHeight="1" x14ac:dyDescent="0.2">
      <c r="A61" s="293" t="s">
        <v>461</v>
      </c>
      <c r="B61" s="293" t="s">
        <v>107</v>
      </c>
      <c r="C61" s="43" t="s">
        <v>185</v>
      </c>
      <c r="D61" s="70"/>
      <c r="E61" s="120" t="s">
        <v>312</v>
      </c>
      <c r="F61" s="126" t="s">
        <v>108</v>
      </c>
      <c r="G61" s="109"/>
      <c r="H61" s="78"/>
      <c r="I61" s="78"/>
      <c r="J61" s="113">
        <f t="shared" si="6"/>
        <v>0</v>
      </c>
      <c r="K61" s="38" t="s">
        <v>327</v>
      </c>
      <c r="L61" s="44">
        <f t="shared" si="5"/>
        <v>0</v>
      </c>
      <c r="M61" s="78"/>
      <c r="N61" s="127"/>
      <c r="O61" s="44">
        <f t="shared" si="3"/>
        <v>0</v>
      </c>
      <c r="P61" s="39"/>
      <c r="Q61" s="39"/>
      <c r="R61" s="39"/>
      <c r="S61" s="39"/>
      <c r="T61" s="39"/>
      <c r="U61" s="39"/>
      <c r="V61" s="39"/>
      <c r="W61" s="110"/>
      <c r="X61" s="39"/>
      <c r="Y61" s="39"/>
      <c r="Z61" s="39"/>
      <c r="AA61" s="39"/>
      <c r="AB61" s="110"/>
      <c r="AC61" s="39"/>
      <c r="AD61" s="39"/>
      <c r="AE61" s="80"/>
      <c r="AF61" s="44">
        <f t="shared" si="2"/>
        <v>0</v>
      </c>
      <c r="AG61" s="39"/>
      <c r="AH61" s="39"/>
      <c r="AI61" s="39"/>
      <c r="AJ61" s="39"/>
      <c r="AK61" s="39"/>
      <c r="AL61" s="39"/>
    </row>
    <row r="62" spans="1:38" s="41" customFormat="1" ht="70.5" customHeight="1" x14ac:dyDescent="0.2">
      <c r="A62" s="293" t="s">
        <v>435</v>
      </c>
      <c r="B62" s="293" t="s">
        <v>156</v>
      </c>
      <c r="C62" s="43" t="s">
        <v>766</v>
      </c>
      <c r="D62" s="70"/>
      <c r="E62" s="120" t="s">
        <v>298</v>
      </c>
      <c r="F62" s="126" t="s">
        <v>108</v>
      </c>
      <c r="G62" s="109"/>
      <c r="H62" s="78"/>
      <c r="I62" s="78"/>
      <c r="J62" s="113">
        <f t="shared" si="6"/>
        <v>0</v>
      </c>
      <c r="K62" s="38" t="s">
        <v>328</v>
      </c>
      <c r="L62" s="44">
        <f t="shared" si="5"/>
        <v>0</v>
      </c>
      <c r="M62" s="78"/>
      <c r="N62" s="127"/>
      <c r="O62" s="44">
        <f t="shared" si="3"/>
        <v>0</v>
      </c>
      <c r="P62" s="39"/>
      <c r="Q62" s="39"/>
      <c r="R62" s="39"/>
      <c r="S62" s="39"/>
      <c r="T62" s="39"/>
      <c r="U62" s="39"/>
      <c r="V62" s="39"/>
      <c r="W62" s="110"/>
      <c r="X62" s="39"/>
      <c r="Y62" s="39"/>
      <c r="Z62" s="39"/>
      <c r="AA62" s="39"/>
      <c r="AB62" s="110"/>
      <c r="AC62" s="39"/>
      <c r="AD62" s="39"/>
      <c r="AE62" s="80"/>
      <c r="AF62" s="44">
        <f t="shared" si="2"/>
        <v>0</v>
      </c>
      <c r="AG62" s="39"/>
      <c r="AH62" s="39"/>
      <c r="AI62" s="39"/>
      <c r="AJ62" s="39"/>
      <c r="AK62" s="39"/>
      <c r="AL62" s="39"/>
    </row>
    <row r="63" spans="1:38" s="41" customFormat="1" ht="58.5" customHeight="1" x14ac:dyDescent="0.2">
      <c r="A63" s="293" t="s">
        <v>463</v>
      </c>
      <c r="B63" s="293" t="s">
        <v>107</v>
      </c>
      <c r="C63" s="43" t="s">
        <v>178</v>
      </c>
      <c r="D63" s="70"/>
      <c r="E63" s="120" t="s">
        <v>283</v>
      </c>
      <c r="F63" s="126" t="s">
        <v>108</v>
      </c>
      <c r="G63" s="109"/>
      <c r="H63" s="78"/>
      <c r="I63" s="78"/>
      <c r="J63" s="113">
        <f t="shared" si="6"/>
        <v>0</v>
      </c>
      <c r="K63" s="38" t="s">
        <v>329</v>
      </c>
      <c r="L63" s="44">
        <f t="shared" si="5"/>
        <v>0</v>
      </c>
      <c r="M63" s="78"/>
      <c r="N63" s="127"/>
      <c r="O63" s="44">
        <f t="shared" si="3"/>
        <v>0</v>
      </c>
      <c r="P63" s="39"/>
      <c r="Q63" s="39"/>
      <c r="R63" s="39"/>
      <c r="S63" s="39"/>
      <c r="T63" s="39"/>
      <c r="U63" s="39"/>
      <c r="V63" s="39"/>
      <c r="W63" s="110"/>
      <c r="X63" s="39"/>
      <c r="Y63" s="39"/>
      <c r="Z63" s="39"/>
      <c r="AA63" s="39"/>
      <c r="AB63" s="110"/>
      <c r="AC63" s="39"/>
      <c r="AD63" s="39"/>
      <c r="AE63" s="80"/>
      <c r="AF63" s="44">
        <f t="shared" si="2"/>
        <v>0</v>
      </c>
      <c r="AG63" s="39"/>
      <c r="AH63" s="39"/>
      <c r="AI63" s="39"/>
      <c r="AJ63" s="39"/>
      <c r="AK63" s="39"/>
      <c r="AL63" s="39"/>
    </row>
    <row r="64" spans="1:38" s="41" customFormat="1" ht="108" customHeight="1" x14ac:dyDescent="0.2">
      <c r="A64" s="293" t="s">
        <v>442</v>
      </c>
      <c r="B64" s="293" t="s">
        <v>475</v>
      </c>
      <c r="C64" s="43" t="s">
        <v>864</v>
      </c>
      <c r="D64" s="70"/>
      <c r="E64" s="120" t="s">
        <v>477</v>
      </c>
      <c r="F64" s="126" t="s">
        <v>108</v>
      </c>
      <c r="G64" s="109"/>
      <c r="H64" s="78"/>
      <c r="I64" s="78"/>
      <c r="J64" s="113">
        <f t="shared" si="6"/>
        <v>0</v>
      </c>
      <c r="K64" s="38" t="s">
        <v>330</v>
      </c>
      <c r="L64" s="44">
        <f t="shared" si="5"/>
        <v>0</v>
      </c>
      <c r="M64" s="78"/>
      <c r="N64" s="127"/>
      <c r="O64" s="44">
        <f t="shared" si="3"/>
        <v>0</v>
      </c>
      <c r="P64" s="39"/>
      <c r="Q64" s="39"/>
      <c r="R64" s="39"/>
      <c r="S64" s="39"/>
      <c r="T64" s="39"/>
      <c r="U64" s="39"/>
      <c r="V64" s="39"/>
      <c r="W64" s="110"/>
      <c r="X64" s="39"/>
      <c r="Y64" s="39"/>
      <c r="Z64" s="39"/>
      <c r="AA64" s="39"/>
      <c r="AB64" s="110"/>
      <c r="AC64" s="39"/>
      <c r="AD64" s="39"/>
      <c r="AE64" s="80"/>
      <c r="AF64" s="44">
        <f t="shared" si="2"/>
        <v>0</v>
      </c>
      <c r="AG64" s="39"/>
      <c r="AH64" s="39"/>
      <c r="AI64" s="39"/>
      <c r="AJ64" s="39"/>
      <c r="AK64" s="39"/>
      <c r="AL64" s="39"/>
    </row>
    <row r="65" spans="1:38" s="41" customFormat="1" ht="56.25" customHeight="1" x14ac:dyDescent="0.2">
      <c r="A65" s="293" t="s">
        <v>460</v>
      </c>
      <c r="B65" s="293" t="s">
        <v>107</v>
      </c>
      <c r="C65" s="43" t="s">
        <v>186</v>
      </c>
      <c r="D65" s="70"/>
      <c r="E65" s="120" t="s">
        <v>306</v>
      </c>
      <c r="F65" s="126" t="s">
        <v>108</v>
      </c>
      <c r="G65" s="109"/>
      <c r="H65" s="78"/>
      <c r="I65" s="78"/>
      <c r="J65" s="113">
        <f t="shared" si="6"/>
        <v>0</v>
      </c>
      <c r="K65" s="38" t="s">
        <v>331</v>
      </c>
      <c r="L65" s="44">
        <f t="shared" si="5"/>
        <v>0</v>
      </c>
      <c r="M65" s="78"/>
      <c r="N65" s="127"/>
      <c r="O65" s="44">
        <f t="shared" si="3"/>
        <v>0</v>
      </c>
      <c r="P65" s="39"/>
      <c r="Q65" s="39"/>
      <c r="R65" s="39"/>
      <c r="S65" s="39"/>
      <c r="T65" s="39"/>
      <c r="U65" s="39"/>
      <c r="V65" s="39"/>
      <c r="W65" s="110"/>
      <c r="X65" s="39"/>
      <c r="Y65" s="39"/>
      <c r="Z65" s="39"/>
      <c r="AA65" s="39"/>
      <c r="AB65" s="110"/>
      <c r="AC65" s="39"/>
      <c r="AD65" s="39"/>
      <c r="AE65" s="80"/>
      <c r="AF65" s="44">
        <f t="shared" si="2"/>
        <v>0</v>
      </c>
      <c r="AG65" s="39"/>
      <c r="AH65" s="39"/>
      <c r="AI65" s="39"/>
      <c r="AJ65" s="39"/>
      <c r="AK65" s="39"/>
      <c r="AL65" s="39"/>
    </row>
    <row r="66" spans="1:38" s="41" customFormat="1" ht="54" customHeight="1" x14ac:dyDescent="0.2">
      <c r="A66" s="293" t="s">
        <v>460</v>
      </c>
      <c r="B66" s="293" t="s">
        <v>107</v>
      </c>
      <c r="C66" s="43" t="s">
        <v>186</v>
      </c>
      <c r="D66" s="70"/>
      <c r="E66" s="120" t="s">
        <v>313</v>
      </c>
      <c r="F66" s="126" t="s">
        <v>108</v>
      </c>
      <c r="G66" s="109"/>
      <c r="H66" s="78"/>
      <c r="I66" s="78"/>
      <c r="J66" s="113">
        <f t="shared" si="6"/>
        <v>0</v>
      </c>
      <c r="K66" s="38" t="s">
        <v>139</v>
      </c>
      <c r="L66" s="44">
        <f t="shared" si="5"/>
        <v>0</v>
      </c>
      <c r="M66" s="78"/>
      <c r="N66" s="127"/>
      <c r="O66" s="44">
        <f t="shared" si="3"/>
        <v>0</v>
      </c>
      <c r="P66" s="39"/>
      <c r="Q66" s="39"/>
      <c r="R66" s="39"/>
      <c r="S66" s="39"/>
      <c r="T66" s="39"/>
      <c r="U66" s="39"/>
      <c r="V66" s="39"/>
      <c r="W66" s="110"/>
      <c r="X66" s="39"/>
      <c r="Y66" s="39"/>
      <c r="Z66" s="39"/>
      <c r="AA66" s="39"/>
      <c r="AB66" s="110"/>
      <c r="AC66" s="39"/>
      <c r="AD66" s="39"/>
      <c r="AE66" s="80"/>
      <c r="AF66" s="44">
        <f t="shared" si="2"/>
        <v>0</v>
      </c>
      <c r="AG66" s="39"/>
      <c r="AH66" s="39"/>
      <c r="AI66" s="39"/>
      <c r="AJ66" s="39"/>
      <c r="AK66" s="39"/>
      <c r="AL66" s="39"/>
    </row>
    <row r="67" spans="1:38" s="41" customFormat="1" ht="42" customHeight="1" x14ac:dyDescent="0.2">
      <c r="A67" s="293" t="s">
        <v>541</v>
      </c>
      <c r="B67" s="293" t="s">
        <v>176</v>
      </c>
      <c r="C67" s="43" t="s">
        <v>177</v>
      </c>
      <c r="D67" s="70"/>
      <c r="E67" s="120" t="s">
        <v>314</v>
      </c>
      <c r="F67" s="126" t="s">
        <v>108</v>
      </c>
      <c r="G67" s="109"/>
      <c r="H67" s="78"/>
      <c r="I67" s="78"/>
      <c r="J67" s="113">
        <f t="shared" si="6"/>
        <v>0</v>
      </c>
      <c r="K67" s="38" t="s">
        <v>140</v>
      </c>
      <c r="L67" s="44">
        <f t="shared" si="5"/>
        <v>0</v>
      </c>
      <c r="M67" s="78"/>
      <c r="N67" s="127"/>
      <c r="O67" s="44">
        <f t="shared" si="3"/>
        <v>0</v>
      </c>
      <c r="P67" s="39"/>
      <c r="Q67" s="39"/>
      <c r="R67" s="39"/>
      <c r="S67" s="39"/>
      <c r="T67" s="39"/>
      <c r="U67" s="39"/>
      <c r="V67" s="39"/>
      <c r="W67" s="110"/>
      <c r="X67" s="39"/>
      <c r="Y67" s="39"/>
      <c r="Z67" s="39"/>
      <c r="AA67" s="39"/>
      <c r="AB67" s="110"/>
      <c r="AC67" s="39"/>
      <c r="AD67" s="39"/>
      <c r="AE67" s="80"/>
      <c r="AF67" s="44">
        <f t="shared" si="2"/>
        <v>0</v>
      </c>
      <c r="AG67" s="39"/>
      <c r="AH67" s="39"/>
      <c r="AI67" s="39"/>
      <c r="AJ67" s="39"/>
      <c r="AK67" s="39"/>
      <c r="AL67" s="39"/>
    </row>
    <row r="68" spans="1:38" s="41" customFormat="1" ht="42" customHeight="1" x14ac:dyDescent="0.2">
      <c r="A68" s="293" t="s">
        <v>734</v>
      </c>
      <c r="B68" s="293" t="s">
        <v>172</v>
      </c>
      <c r="C68" s="43" t="s">
        <v>746</v>
      </c>
      <c r="D68" s="70"/>
      <c r="E68" s="120" t="s">
        <v>748</v>
      </c>
      <c r="F68" s="126" t="s">
        <v>108</v>
      </c>
      <c r="G68" s="109"/>
      <c r="H68" s="78"/>
      <c r="I68" s="78"/>
      <c r="J68" s="113">
        <f t="shared" si="6"/>
        <v>0</v>
      </c>
      <c r="K68" s="38" t="s">
        <v>141</v>
      </c>
      <c r="L68" s="44">
        <f t="shared" si="5"/>
        <v>0</v>
      </c>
      <c r="M68" s="78"/>
      <c r="N68" s="127"/>
      <c r="O68" s="44">
        <f t="shared" ref="O68:O76" si="7">P68+Q68+R68+S68+T68</f>
        <v>0</v>
      </c>
      <c r="P68" s="39"/>
      <c r="Q68" s="39"/>
      <c r="R68" s="39"/>
      <c r="S68" s="39"/>
      <c r="T68" s="39"/>
      <c r="U68" s="39"/>
      <c r="V68" s="39"/>
      <c r="W68" s="110"/>
      <c r="X68" s="39"/>
      <c r="Y68" s="39"/>
      <c r="Z68" s="39"/>
      <c r="AA68" s="39"/>
      <c r="AB68" s="110"/>
      <c r="AC68" s="39"/>
      <c r="AD68" s="39"/>
      <c r="AE68" s="80"/>
      <c r="AF68" s="44">
        <f t="shared" si="2"/>
        <v>0</v>
      </c>
      <c r="AG68" s="39"/>
      <c r="AH68" s="39"/>
      <c r="AI68" s="39"/>
      <c r="AJ68" s="39"/>
      <c r="AK68" s="39"/>
      <c r="AL68" s="39"/>
    </row>
    <row r="69" spans="1:38" s="41" customFormat="1" ht="52.9" customHeight="1" x14ac:dyDescent="0.2">
      <c r="A69" s="293" t="s">
        <v>464</v>
      </c>
      <c r="B69" s="293" t="s">
        <v>107</v>
      </c>
      <c r="C69" s="43" t="s">
        <v>184</v>
      </c>
      <c r="D69" s="70"/>
      <c r="E69" s="120" t="s">
        <v>283</v>
      </c>
      <c r="F69" s="126" t="s">
        <v>108</v>
      </c>
      <c r="G69" s="109"/>
      <c r="H69" s="78"/>
      <c r="I69" s="78"/>
      <c r="J69" s="113">
        <f t="shared" si="6"/>
        <v>0</v>
      </c>
      <c r="K69" s="38" t="s">
        <v>142</v>
      </c>
      <c r="L69" s="44">
        <f t="shared" si="5"/>
        <v>0</v>
      </c>
      <c r="M69" s="78"/>
      <c r="N69" s="127"/>
      <c r="O69" s="44">
        <f t="shared" si="7"/>
        <v>0</v>
      </c>
      <c r="P69" s="39"/>
      <c r="Q69" s="39"/>
      <c r="R69" s="39"/>
      <c r="S69" s="39"/>
      <c r="T69" s="39"/>
      <c r="U69" s="39"/>
      <c r="V69" s="39"/>
      <c r="W69" s="110"/>
      <c r="X69" s="39"/>
      <c r="Y69" s="39"/>
      <c r="Z69" s="39"/>
      <c r="AA69" s="39"/>
      <c r="AB69" s="110"/>
      <c r="AC69" s="39"/>
      <c r="AD69" s="39"/>
      <c r="AE69" s="80"/>
      <c r="AF69" s="44">
        <f t="shared" si="2"/>
        <v>0</v>
      </c>
      <c r="AG69" s="39"/>
      <c r="AH69" s="39"/>
      <c r="AI69" s="39"/>
      <c r="AJ69" s="39"/>
      <c r="AK69" s="39"/>
      <c r="AL69" s="39"/>
    </row>
    <row r="70" spans="1:38" s="41" customFormat="1" ht="54.75" customHeight="1" x14ac:dyDescent="0.2">
      <c r="A70" s="293" t="s">
        <v>468</v>
      </c>
      <c r="B70" s="293" t="s">
        <v>193</v>
      </c>
      <c r="C70" s="43" t="s">
        <v>194</v>
      </c>
      <c r="D70" s="70"/>
      <c r="E70" s="120" t="s">
        <v>315</v>
      </c>
      <c r="F70" s="120" t="s">
        <v>108</v>
      </c>
      <c r="G70" s="109"/>
      <c r="H70" s="78"/>
      <c r="I70" s="78"/>
      <c r="J70" s="113">
        <f t="shared" si="6"/>
        <v>0</v>
      </c>
      <c r="K70" s="38" t="s">
        <v>929</v>
      </c>
      <c r="L70" s="44">
        <f t="shared" si="5"/>
        <v>0</v>
      </c>
      <c r="M70" s="78"/>
      <c r="N70" s="127"/>
      <c r="O70" s="44">
        <f t="shared" si="7"/>
        <v>0</v>
      </c>
      <c r="P70" s="39"/>
      <c r="Q70" s="39"/>
      <c r="R70" s="39"/>
      <c r="S70" s="39"/>
      <c r="T70" s="39"/>
      <c r="U70" s="39"/>
      <c r="V70" s="39"/>
      <c r="W70" s="110"/>
      <c r="X70" s="39"/>
      <c r="Y70" s="39"/>
      <c r="Z70" s="39"/>
      <c r="AA70" s="39"/>
      <c r="AB70" s="110"/>
      <c r="AC70" s="39"/>
      <c r="AD70" s="39"/>
      <c r="AE70" s="80"/>
      <c r="AF70" s="44">
        <f t="shared" si="2"/>
        <v>0</v>
      </c>
      <c r="AG70" s="39"/>
      <c r="AH70" s="39"/>
      <c r="AI70" s="39"/>
      <c r="AJ70" s="39"/>
      <c r="AK70" s="39"/>
      <c r="AL70" s="39"/>
    </row>
    <row r="71" spans="1:38" s="50" customFormat="1" ht="52.9" customHeight="1" x14ac:dyDescent="0.2">
      <c r="A71" s="293" t="s">
        <v>468</v>
      </c>
      <c r="B71" s="293" t="s">
        <v>193</v>
      </c>
      <c r="C71" s="42" t="s">
        <v>194</v>
      </c>
      <c r="D71" s="70"/>
      <c r="E71" s="120" t="s">
        <v>269</v>
      </c>
      <c r="F71" s="120" t="s">
        <v>316</v>
      </c>
      <c r="G71" s="109"/>
      <c r="H71" s="78"/>
      <c r="I71" s="78"/>
      <c r="J71" s="113">
        <f t="shared" si="6"/>
        <v>0</v>
      </c>
      <c r="K71" s="38" t="s">
        <v>143</v>
      </c>
      <c r="L71" s="44">
        <f t="shared" si="5"/>
        <v>0</v>
      </c>
      <c r="M71" s="78"/>
      <c r="N71" s="127"/>
      <c r="O71" s="44">
        <f t="shared" si="7"/>
        <v>0</v>
      </c>
      <c r="P71" s="39"/>
      <c r="Q71" s="39"/>
      <c r="R71" s="39"/>
      <c r="S71" s="39"/>
      <c r="T71" s="39"/>
      <c r="U71" s="39"/>
      <c r="V71" s="39"/>
      <c r="W71" s="110"/>
      <c r="X71" s="39"/>
      <c r="Y71" s="39"/>
      <c r="Z71" s="37"/>
      <c r="AA71" s="37"/>
      <c r="AB71" s="111"/>
      <c r="AC71" s="39"/>
      <c r="AD71" s="39"/>
      <c r="AE71" s="80"/>
      <c r="AF71" s="44">
        <f t="shared" si="2"/>
        <v>0</v>
      </c>
      <c r="AG71" s="39"/>
      <c r="AH71" s="39"/>
      <c r="AI71" s="39"/>
      <c r="AJ71" s="39"/>
      <c r="AK71" s="39"/>
      <c r="AL71" s="39"/>
    </row>
    <row r="72" spans="1:38" s="41" customFormat="1" ht="68.25" customHeight="1" x14ac:dyDescent="0.2">
      <c r="A72" s="293" t="s">
        <v>436</v>
      </c>
      <c r="B72" s="293" t="s">
        <v>156</v>
      </c>
      <c r="C72" s="43" t="s">
        <v>763</v>
      </c>
      <c r="D72" s="70"/>
      <c r="E72" s="120" t="s">
        <v>317</v>
      </c>
      <c r="F72" s="126" t="s">
        <v>108</v>
      </c>
      <c r="G72" s="109"/>
      <c r="H72" s="78"/>
      <c r="I72" s="78"/>
      <c r="J72" s="113">
        <f t="shared" si="6"/>
        <v>0</v>
      </c>
      <c r="K72" s="38" t="s">
        <v>144</v>
      </c>
      <c r="L72" s="44">
        <f t="shared" si="5"/>
        <v>0</v>
      </c>
      <c r="M72" s="78"/>
      <c r="N72" s="127"/>
      <c r="O72" s="44">
        <f t="shared" si="7"/>
        <v>0</v>
      </c>
      <c r="P72" s="39"/>
      <c r="Q72" s="39"/>
      <c r="R72" s="39"/>
      <c r="S72" s="39"/>
      <c r="T72" s="39"/>
      <c r="U72" s="39"/>
      <c r="V72" s="39"/>
      <c r="W72" s="110"/>
      <c r="X72" s="39"/>
      <c r="Y72" s="39"/>
      <c r="Z72" s="39"/>
      <c r="AA72" s="39"/>
      <c r="AB72" s="110"/>
      <c r="AC72" s="39"/>
      <c r="AD72" s="39"/>
      <c r="AE72" s="80"/>
      <c r="AF72" s="44">
        <f t="shared" si="2"/>
        <v>0</v>
      </c>
      <c r="AG72" s="39"/>
      <c r="AH72" s="39"/>
      <c r="AI72" s="39"/>
      <c r="AJ72" s="39"/>
      <c r="AK72" s="39"/>
      <c r="AL72" s="39"/>
    </row>
    <row r="73" spans="1:38" s="41" customFormat="1" ht="68.25" customHeight="1" x14ac:dyDescent="0.2">
      <c r="A73" s="293" t="s">
        <v>465</v>
      </c>
      <c r="B73" s="293" t="s">
        <v>107</v>
      </c>
      <c r="C73" s="43" t="s">
        <v>153</v>
      </c>
      <c r="D73" s="70"/>
      <c r="E73" s="120" t="s">
        <v>283</v>
      </c>
      <c r="F73" s="126" t="s">
        <v>108</v>
      </c>
      <c r="G73" s="109"/>
      <c r="H73" s="78"/>
      <c r="I73" s="78"/>
      <c r="J73" s="113">
        <f t="shared" si="6"/>
        <v>0</v>
      </c>
      <c r="K73" s="38" t="s">
        <v>145</v>
      </c>
      <c r="L73" s="44">
        <f t="shared" si="5"/>
        <v>0</v>
      </c>
      <c r="M73" s="78"/>
      <c r="N73" s="127"/>
      <c r="O73" s="44">
        <f>P73+Q73+R73+S73+T73</f>
        <v>0</v>
      </c>
      <c r="P73" s="39"/>
      <c r="Q73" s="39"/>
      <c r="R73" s="39"/>
      <c r="S73" s="39"/>
      <c r="T73" s="39"/>
      <c r="U73" s="39"/>
      <c r="V73" s="39"/>
      <c r="W73" s="110"/>
      <c r="X73" s="39"/>
      <c r="Y73" s="39"/>
      <c r="Z73" s="39"/>
      <c r="AA73" s="39"/>
      <c r="AB73" s="110"/>
      <c r="AC73" s="39"/>
      <c r="AD73" s="39"/>
      <c r="AE73" s="80"/>
      <c r="AF73" s="44">
        <f t="shared" si="2"/>
        <v>0</v>
      </c>
      <c r="AG73" s="39"/>
      <c r="AH73" s="39"/>
      <c r="AI73" s="39"/>
      <c r="AJ73" s="39"/>
      <c r="AK73" s="39"/>
      <c r="AL73" s="39"/>
    </row>
    <row r="74" spans="1:38" s="41" customFormat="1" ht="68.25" customHeight="1" x14ac:dyDescent="0.2">
      <c r="A74" s="293" t="s">
        <v>465</v>
      </c>
      <c r="B74" s="293" t="s">
        <v>107</v>
      </c>
      <c r="C74" s="43" t="s">
        <v>153</v>
      </c>
      <c r="D74" s="70"/>
      <c r="E74" s="120" t="s">
        <v>267</v>
      </c>
      <c r="F74" s="126" t="s">
        <v>108</v>
      </c>
      <c r="G74" s="109"/>
      <c r="H74" s="78"/>
      <c r="I74" s="78"/>
      <c r="J74" s="113">
        <f t="shared" si="6"/>
        <v>0</v>
      </c>
      <c r="K74" s="38" t="s">
        <v>332</v>
      </c>
      <c r="L74" s="44">
        <f t="shared" si="5"/>
        <v>0</v>
      </c>
      <c r="M74" s="78"/>
      <c r="N74" s="127"/>
      <c r="O74" s="44">
        <f t="shared" si="7"/>
        <v>0</v>
      </c>
      <c r="P74" s="39"/>
      <c r="Q74" s="39"/>
      <c r="R74" s="39"/>
      <c r="S74" s="39"/>
      <c r="T74" s="39"/>
      <c r="U74" s="39"/>
      <c r="V74" s="39"/>
      <c r="W74" s="110"/>
      <c r="X74" s="39"/>
      <c r="Y74" s="39"/>
      <c r="Z74" s="39"/>
      <c r="AA74" s="39"/>
      <c r="AB74" s="110"/>
      <c r="AC74" s="39"/>
      <c r="AD74" s="39"/>
      <c r="AE74" s="80"/>
      <c r="AF74" s="44">
        <f t="shared" si="2"/>
        <v>0</v>
      </c>
      <c r="AG74" s="39"/>
      <c r="AH74" s="39"/>
      <c r="AI74" s="39"/>
      <c r="AJ74" s="39"/>
      <c r="AK74" s="39"/>
      <c r="AL74" s="39"/>
    </row>
    <row r="75" spans="1:38" s="41" customFormat="1" ht="68.25" customHeight="1" x14ac:dyDescent="0.2">
      <c r="A75" s="293" t="s">
        <v>465</v>
      </c>
      <c r="B75" s="293" t="s">
        <v>107</v>
      </c>
      <c r="C75" s="43" t="s">
        <v>153</v>
      </c>
      <c r="D75" s="36" t="s">
        <v>224</v>
      </c>
      <c r="E75" s="122" t="s">
        <v>815</v>
      </c>
      <c r="F75" s="123" t="s">
        <v>816</v>
      </c>
      <c r="G75" s="109"/>
      <c r="H75" s="78"/>
      <c r="I75" s="78"/>
      <c r="J75" s="113">
        <f>IF(G75=0,0,L75/G75)</f>
        <v>0</v>
      </c>
      <c r="K75" s="38" t="s">
        <v>146</v>
      </c>
      <c r="L75" s="44">
        <f t="shared" ref="L75:L81" si="8">O75+U75+W75+X75+Y75+Z75+AA75+AB75+AC75+AD75+AF75+AL75</f>
        <v>0</v>
      </c>
      <c r="M75" s="78"/>
      <c r="N75" s="127"/>
      <c r="O75" s="44">
        <f>P75+Q75+R75+S75+T75</f>
        <v>0</v>
      </c>
      <c r="P75" s="39"/>
      <c r="Q75" s="39"/>
      <c r="R75" s="39"/>
      <c r="S75" s="39"/>
      <c r="T75" s="39"/>
      <c r="U75" s="39"/>
      <c r="V75" s="39"/>
      <c r="W75" s="110"/>
      <c r="X75" s="39"/>
      <c r="Y75" s="39"/>
      <c r="Z75" s="39"/>
      <c r="AA75" s="39"/>
      <c r="AB75" s="110"/>
      <c r="AC75" s="39"/>
      <c r="AD75" s="39"/>
      <c r="AE75" s="80"/>
      <c r="AF75" s="44">
        <f>AG75+AH75+AI75+AJ75+AK75</f>
        <v>0</v>
      </c>
      <c r="AG75" s="39"/>
      <c r="AH75" s="39"/>
      <c r="AI75" s="39"/>
      <c r="AJ75" s="39"/>
      <c r="AK75" s="39"/>
      <c r="AL75" s="39"/>
    </row>
    <row r="76" spans="1:38" s="41" customFormat="1" ht="93.75" customHeight="1" x14ac:dyDescent="0.2">
      <c r="A76" s="293" t="s">
        <v>469</v>
      </c>
      <c r="B76" s="293" t="s">
        <v>195</v>
      </c>
      <c r="C76" s="43" t="s">
        <v>196</v>
      </c>
      <c r="D76" s="70"/>
      <c r="E76" s="120" t="s">
        <v>270</v>
      </c>
      <c r="F76" s="126" t="s">
        <v>108</v>
      </c>
      <c r="G76" s="109"/>
      <c r="H76" s="78"/>
      <c r="I76" s="78"/>
      <c r="J76" s="113">
        <f t="shared" si="6"/>
        <v>0</v>
      </c>
      <c r="K76" s="38" t="s">
        <v>147</v>
      </c>
      <c r="L76" s="44">
        <f t="shared" si="8"/>
        <v>0</v>
      </c>
      <c r="M76" s="78"/>
      <c r="N76" s="127"/>
      <c r="O76" s="44">
        <f t="shared" si="7"/>
        <v>0</v>
      </c>
      <c r="P76" s="39"/>
      <c r="Q76" s="39"/>
      <c r="R76" s="39"/>
      <c r="S76" s="39"/>
      <c r="T76" s="39"/>
      <c r="U76" s="39"/>
      <c r="V76" s="39"/>
      <c r="W76" s="110"/>
      <c r="X76" s="39"/>
      <c r="Y76" s="39"/>
      <c r="Z76" s="39"/>
      <c r="AA76" s="39"/>
      <c r="AB76" s="110"/>
      <c r="AC76" s="39"/>
      <c r="AD76" s="39"/>
      <c r="AE76" s="80"/>
      <c r="AF76" s="44">
        <f t="shared" si="2"/>
        <v>0</v>
      </c>
      <c r="AG76" s="39"/>
      <c r="AH76" s="39"/>
      <c r="AI76" s="39"/>
      <c r="AJ76" s="39"/>
      <c r="AK76" s="39"/>
      <c r="AL76" s="39"/>
    </row>
    <row r="77" spans="1:38" s="41" customFormat="1" ht="57.75" customHeight="1" x14ac:dyDescent="0.2">
      <c r="A77" s="293" t="s">
        <v>466</v>
      </c>
      <c r="B77" s="293" t="s">
        <v>107</v>
      </c>
      <c r="C77" s="43" t="s">
        <v>154</v>
      </c>
      <c r="D77" s="70"/>
      <c r="E77" s="120" t="s">
        <v>284</v>
      </c>
      <c r="F77" s="126" t="s">
        <v>108</v>
      </c>
      <c r="G77" s="109"/>
      <c r="H77" s="78"/>
      <c r="I77" s="78"/>
      <c r="J77" s="113">
        <f t="shared" si="6"/>
        <v>0</v>
      </c>
      <c r="K77" s="38" t="s">
        <v>148</v>
      </c>
      <c r="L77" s="44">
        <f t="shared" si="8"/>
        <v>0</v>
      </c>
      <c r="M77" s="78"/>
      <c r="N77" s="127"/>
      <c r="O77" s="44">
        <f>P77+Q77+R77+S77+T77</f>
        <v>0</v>
      </c>
      <c r="P77" s="39"/>
      <c r="Q77" s="39"/>
      <c r="R77" s="39"/>
      <c r="S77" s="39"/>
      <c r="T77" s="39"/>
      <c r="U77" s="39"/>
      <c r="V77" s="39"/>
      <c r="W77" s="110"/>
      <c r="X77" s="39"/>
      <c r="Y77" s="39"/>
      <c r="Z77" s="39"/>
      <c r="AA77" s="39"/>
      <c r="AB77" s="110"/>
      <c r="AC77" s="39"/>
      <c r="AD77" s="39"/>
      <c r="AE77" s="80"/>
      <c r="AF77" s="44">
        <f t="shared" si="2"/>
        <v>0</v>
      </c>
      <c r="AG77" s="39"/>
      <c r="AH77" s="39"/>
      <c r="AI77" s="39"/>
      <c r="AJ77" s="39"/>
      <c r="AK77" s="39"/>
      <c r="AL77" s="39"/>
    </row>
    <row r="78" spans="1:38" s="41" customFormat="1" ht="57.75" customHeight="1" x14ac:dyDescent="0.2">
      <c r="A78" s="293" t="s">
        <v>466</v>
      </c>
      <c r="B78" s="293" t="s">
        <v>107</v>
      </c>
      <c r="C78" s="43" t="s">
        <v>154</v>
      </c>
      <c r="D78" s="36" t="s">
        <v>224</v>
      </c>
      <c r="E78" s="122" t="s">
        <v>815</v>
      </c>
      <c r="F78" s="123" t="s">
        <v>816</v>
      </c>
      <c r="G78" s="109"/>
      <c r="H78" s="78"/>
      <c r="I78" s="78"/>
      <c r="J78" s="113">
        <f>IF(G78=0,0,L78/G78)</f>
        <v>0</v>
      </c>
      <c r="K78" s="38" t="s">
        <v>149</v>
      </c>
      <c r="L78" s="44">
        <f t="shared" si="8"/>
        <v>0</v>
      </c>
      <c r="M78" s="78"/>
      <c r="N78" s="127"/>
      <c r="O78" s="44">
        <f>P78+Q78+R78+S78+T78</f>
        <v>0</v>
      </c>
      <c r="P78" s="39"/>
      <c r="Q78" s="39"/>
      <c r="R78" s="39"/>
      <c r="S78" s="39"/>
      <c r="T78" s="39"/>
      <c r="U78" s="39"/>
      <c r="V78" s="39"/>
      <c r="W78" s="110"/>
      <c r="X78" s="39"/>
      <c r="Y78" s="39"/>
      <c r="Z78" s="39"/>
      <c r="AA78" s="39"/>
      <c r="AB78" s="110"/>
      <c r="AC78" s="39"/>
      <c r="AD78" s="39"/>
      <c r="AE78" s="80"/>
      <c r="AF78" s="44">
        <f>AG78+AH78+AI78+AJ78+AK78</f>
        <v>0</v>
      </c>
      <c r="AG78" s="39"/>
      <c r="AH78" s="39"/>
      <c r="AI78" s="39"/>
      <c r="AJ78" s="39"/>
      <c r="AK78" s="39"/>
      <c r="AL78" s="39"/>
    </row>
    <row r="79" spans="1:38" s="41" customFormat="1" ht="56.25" customHeight="1" x14ac:dyDescent="0.2">
      <c r="A79" s="293" t="s">
        <v>467</v>
      </c>
      <c r="B79" s="293" t="s">
        <v>107</v>
      </c>
      <c r="C79" s="43" t="s">
        <v>167</v>
      </c>
      <c r="D79" s="70"/>
      <c r="E79" s="120" t="s">
        <v>269</v>
      </c>
      <c r="F79" s="126" t="s">
        <v>116</v>
      </c>
      <c r="G79" s="109"/>
      <c r="H79" s="78"/>
      <c r="I79" s="78"/>
      <c r="J79" s="113">
        <f t="shared" si="6"/>
        <v>0</v>
      </c>
      <c r="K79" s="38" t="s">
        <v>150</v>
      </c>
      <c r="L79" s="44">
        <f t="shared" si="8"/>
        <v>0</v>
      </c>
      <c r="M79" s="78"/>
      <c r="N79" s="127"/>
      <c r="O79" s="44">
        <f>P79+Q79+R79+S79+T79</f>
        <v>0</v>
      </c>
      <c r="P79" s="39"/>
      <c r="Q79" s="39"/>
      <c r="R79" s="39"/>
      <c r="S79" s="39"/>
      <c r="T79" s="39"/>
      <c r="U79" s="39"/>
      <c r="V79" s="39"/>
      <c r="W79" s="110"/>
      <c r="X79" s="39"/>
      <c r="Y79" s="39"/>
      <c r="Z79" s="39"/>
      <c r="AA79" s="39"/>
      <c r="AB79" s="110"/>
      <c r="AC79" s="39"/>
      <c r="AD79" s="39"/>
      <c r="AE79" s="80"/>
      <c r="AF79" s="44">
        <f t="shared" si="2"/>
        <v>0</v>
      </c>
      <c r="AG79" s="39"/>
      <c r="AH79" s="39"/>
      <c r="AI79" s="39"/>
      <c r="AJ79" s="39"/>
      <c r="AK79" s="39"/>
      <c r="AL79" s="39"/>
    </row>
    <row r="80" spans="1:38" s="41" customFormat="1" ht="57" customHeight="1" x14ac:dyDescent="0.2">
      <c r="A80" s="293" t="s">
        <v>470</v>
      </c>
      <c r="B80" s="293" t="s">
        <v>158</v>
      </c>
      <c r="C80" s="43"/>
      <c r="D80" s="70"/>
      <c r="E80" s="120" t="s">
        <v>268</v>
      </c>
      <c r="F80" s="126" t="s">
        <v>108</v>
      </c>
      <c r="G80" s="109"/>
      <c r="H80" s="78"/>
      <c r="I80" s="78"/>
      <c r="J80" s="113">
        <f>IF(G80=0,0,L80/G80)</f>
        <v>0</v>
      </c>
      <c r="K80" s="38" t="s">
        <v>151</v>
      </c>
      <c r="L80" s="44">
        <f t="shared" si="8"/>
        <v>0</v>
      </c>
      <c r="M80" s="78"/>
      <c r="N80" s="127"/>
      <c r="O80" s="44">
        <f>P80+Q80+R80+S80+T80</f>
        <v>0</v>
      </c>
      <c r="P80" s="39"/>
      <c r="Q80" s="39"/>
      <c r="R80" s="39"/>
      <c r="S80" s="39"/>
      <c r="T80" s="39"/>
      <c r="U80" s="39"/>
      <c r="V80" s="39"/>
      <c r="W80" s="110"/>
      <c r="X80" s="39"/>
      <c r="Y80" s="39"/>
      <c r="Z80" s="39"/>
      <c r="AA80" s="39"/>
      <c r="AB80" s="110"/>
      <c r="AC80" s="39"/>
      <c r="AD80" s="39"/>
      <c r="AE80" s="80"/>
      <c r="AF80" s="44">
        <f>AG80+AH80+AI80+AJ80+AK80</f>
        <v>0</v>
      </c>
      <c r="AG80" s="39"/>
      <c r="AH80" s="39"/>
      <c r="AI80" s="39"/>
      <c r="AJ80" s="39"/>
      <c r="AK80" s="39"/>
      <c r="AL80" s="39"/>
    </row>
    <row r="81" spans="1:38" s="41" customFormat="1" ht="45" customHeight="1" x14ac:dyDescent="0.2">
      <c r="A81" s="293" t="s">
        <v>825</v>
      </c>
      <c r="B81" s="293" t="s">
        <v>863</v>
      </c>
      <c r="C81" s="43"/>
      <c r="D81" s="70"/>
      <c r="E81" s="120" t="s">
        <v>300</v>
      </c>
      <c r="F81" s="126" t="s">
        <v>108</v>
      </c>
      <c r="G81" s="109"/>
      <c r="H81" s="78"/>
      <c r="I81" s="78"/>
      <c r="J81" s="113">
        <f t="shared" si="6"/>
        <v>0</v>
      </c>
      <c r="K81" s="38" t="s">
        <v>152</v>
      </c>
      <c r="L81" s="44">
        <f t="shared" si="8"/>
        <v>0</v>
      </c>
      <c r="M81" s="78"/>
      <c r="N81" s="127"/>
      <c r="O81" s="44">
        <f>P81+Q81+R81+S81+T81</f>
        <v>0</v>
      </c>
      <c r="P81" s="39"/>
      <c r="Q81" s="39"/>
      <c r="R81" s="39"/>
      <c r="S81" s="39"/>
      <c r="T81" s="39"/>
      <c r="U81" s="39"/>
      <c r="V81" s="39"/>
      <c r="W81" s="110"/>
      <c r="X81" s="39"/>
      <c r="Y81" s="39"/>
      <c r="Z81" s="39"/>
      <c r="AA81" s="39"/>
      <c r="AB81" s="110"/>
      <c r="AC81" s="39"/>
      <c r="AD81" s="39"/>
      <c r="AE81" s="80"/>
      <c r="AF81" s="44">
        <f t="shared" si="2"/>
        <v>0</v>
      </c>
      <c r="AG81" s="39"/>
      <c r="AH81" s="39"/>
      <c r="AI81" s="39"/>
      <c r="AJ81" s="39"/>
      <c r="AK81" s="39"/>
      <c r="AL81" s="39"/>
    </row>
    <row r="82" spans="1:38" s="114" customFormat="1" ht="27.75" customHeight="1" x14ac:dyDescent="0.25">
      <c r="B82" s="115"/>
      <c r="C82" s="115"/>
      <c r="D82" s="115"/>
      <c r="E82" s="116"/>
      <c r="F82" s="117" t="s">
        <v>206</v>
      </c>
      <c r="G82" s="118"/>
      <c r="H82" s="119"/>
      <c r="I82" s="119"/>
      <c r="J82" s="119"/>
      <c r="K82" s="119"/>
      <c r="L82" s="119">
        <f>SUM(L11:L28)+SUM(L33:L81)</f>
        <v>0</v>
      </c>
      <c r="M82" s="119"/>
      <c r="N82" s="119">
        <f t="shared" ref="N82:AL82" si="9">SUM(N11:N28)+SUM(N33:N81)</f>
        <v>0</v>
      </c>
      <c r="O82" s="119">
        <f t="shared" si="9"/>
        <v>0</v>
      </c>
      <c r="P82" s="119">
        <f t="shared" si="9"/>
        <v>0</v>
      </c>
      <c r="Q82" s="119">
        <f t="shared" si="9"/>
        <v>0</v>
      </c>
      <c r="R82" s="119">
        <f t="shared" si="9"/>
        <v>0</v>
      </c>
      <c r="S82" s="119">
        <f t="shared" si="9"/>
        <v>0</v>
      </c>
      <c r="T82" s="119">
        <f t="shared" si="9"/>
        <v>0</v>
      </c>
      <c r="U82" s="119">
        <f t="shared" si="9"/>
        <v>0</v>
      </c>
      <c r="V82" s="119">
        <f t="shared" si="9"/>
        <v>0</v>
      </c>
      <c r="W82" s="119">
        <f t="shared" si="9"/>
        <v>0</v>
      </c>
      <c r="X82" s="119">
        <f t="shared" si="9"/>
        <v>0</v>
      </c>
      <c r="Y82" s="119">
        <f t="shared" si="9"/>
        <v>0</v>
      </c>
      <c r="Z82" s="119">
        <f t="shared" si="9"/>
        <v>0</v>
      </c>
      <c r="AA82" s="119">
        <f t="shared" si="9"/>
        <v>0</v>
      </c>
      <c r="AB82" s="119">
        <f t="shared" si="9"/>
        <v>0</v>
      </c>
      <c r="AC82" s="119">
        <f t="shared" si="9"/>
        <v>0</v>
      </c>
      <c r="AD82" s="119">
        <f t="shared" si="9"/>
        <v>0</v>
      </c>
      <c r="AE82" s="119">
        <f t="shared" si="9"/>
        <v>0</v>
      </c>
      <c r="AF82" s="119">
        <f t="shared" si="9"/>
        <v>0</v>
      </c>
      <c r="AG82" s="119">
        <f t="shared" si="9"/>
        <v>0</v>
      </c>
      <c r="AH82" s="119">
        <f t="shared" si="9"/>
        <v>0</v>
      </c>
      <c r="AI82" s="119">
        <f t="shared" si="9"/>
        <v>0</v>
      </c>
      <c r="AJ82" s="119">
        <f t="shared" si="9"/>
        <v>0</v>
      </c>
      <c r="AK82" s="119">
        <f t="shared" si="9"/>
        <v>0</v>
      </c>
      <c r="AL82" s="119">
        <f t="shared" si="9"/>
        <v>0</v>
      </c>
    </row>
    <row r="84" spans="1:38" x14ac:dyDescent="0.2">
      <c r="L84" s="68"/>
      <c r="N84" s="68"/>
      <c r="P84" s="68"/>
      <c r="S84" s="68"/>
      <c r="Z84" s="68"/>
    </row>
    <row r="85" spans="1:38" x14ac:dyDescent="0.2">
      <c r="O85" s="68"/>
    </row>
  </sheetData>
  <sheetProtection password="C621" sheet="1" objects="1" scenarios="1" autoFilter="0"/>
  <autoFilter ref="A10:AL82"/>
  <mergeCells count="47">
    <mergeCell ref="A3:A9"/>
    <mergeCell ref="B3:C4"/>
    <mergeCell ref="D3:D9"/>
    <mergeCell ref="B5:B9"/>
    <mergeCell ref="I3:I9"/>
    <mergeCell ref="C5:C9"/>
    <mergeCell ref="E4:E9"/>
    <mergeCell ref="F4:F9"/>
    <mergeCell ref="G4:G9"/>
    <mergeCell ref="M4:M9"/>
    <mergeCell ref="O6:O9"/>
    <mergeCell ref="H3:H9"/>
    <mergeCell ref="E3:G3"/>
    <mergeCell ref="J3:J9"/>
    <mergeCell ref="K3:K9"/>
    <mergeCell ref="N4:N9"/>
    <mergeCell ref="L3:AL3"/>
    <mergeCell ref="P6:T6"/>
    <mergeCell ref="X5:X9"/>
    <mergeCell ref="V7:V9"/>
    <mergeCell ref="Y5:Y9"/>
    <mergeCell ref="AG7:AG9"/>
    <mergeCell ref="S7:S9"/>
    <mergeCell ref="T7:T9"/>
    <mergeCell ref="W5:W9"/>
    <mergeCell ref="AA5:AA9"/>
    <mergeCell ref="AE5:AE9"/>
    <mergeCell ref="AF5:AK5"/>
    <mergeCell ref="AB5:AB9"/>
    <mergeCell ref="AC5:AC9"/>
    <mergeCell ref="AH7:AH9"/>
    <mergeCell ref="L4:L9"/>
    <mergeCell ref="O4:AL4"/>
    <mergeCell ref="AJ7:AJ9"/>
    <mergeCell ref="AK7:AK9"/>
    <mergeCell ref="AD5:AD9"/>
    <mergeCell ref="O5:T5"/>
    <mergeCell ref="Q7:Q9"/>
    <mergeCell ref="R7:R9"/>
    <mergeCell ref="P7:P9"/>
    <mergeCell ref="U5:V5"/>
    <mergeCell ref="AL5:AL9"/>
    <mergeCell ref="U6:U9"/>
    <mergeCell ref="AF6:AF9"/>
    <mergeCell ref="AG6:AK6"/>
    <mergeCell ref="AI7:AI9"/>
    <mergeCell ref="Z5:Z9"/>
  </mergeCells>
  <phoneticPr fontId="0" type="noConversion"/>
  <pageMargins left="0.39370078740157483" right="0.39370078740157483" top="0.39370078740157483" bottom="0.39370078740157483" header="0.78740157480314965" footer="0.78740157480314965"/>
  <pageSetup paperSize="8" scale="22" firstPageNumber="0" fitToHeight="53" orientation="landscape" r:id="rId1"/>
  <headerFooter alignWithMargins="0">
    <oddFooter>&amp;C&amp;"Times New Roman,Обычный"&amp;12Страница &amp;P</oddFooter>
  </headerFooter>
  <colBreaks count="1" manualBreakCount="1">
    <brk id="20" max="7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85"/>
  <sheetViews>
    <sheetView view="pageBreakPreview" zoomScale="80" zoomScaleSheetLayoutView="80" workbookViewId="0">
      <pane xSplit="7" ySplit="10" topLeftCell="H11" activePane="bottomRight" state="frozen"/>
      <selection pane="topRight" activeCell="H1" sqref="H1"/>
      <selection pane="bottomLeft" activeCell="A11" sqref="A11"/>
      <selection pane="bottomRight" activeCell="G11" sqref="G11"/>
    </sheetView>
  </sheetViews>
  <sheetFormatPr defaultColWidth="9.140625" defaultRowHeight="12.75" x14ac:dyDescent="0.2"/>
  <cols>
    <col min="1" max="1" width="21.7109375" style="33" customWidth="1"/>
    <col min="2" max="2" width="38.85546875" style="33" customWidth="1"/>
    <col min="3" max="3" width="46" style="33" customWidth="1"/>
    <col min="4" max="4" width="21.85546875" style="33" customWidth="1"/>
    <col min="5" max="5" width="18.5703125" style="77" customWidth="1"/>
    <col min="6" max="6" width="10.85546875" style="76" customWidth="1"/>
    <col min="7" max="7" width="11.140625" style="76" customWidth="1"/>
    <col min="8" max="8" width="11.5703125" style="33" customWidth="1"/>
    <col min="9" max="9" width="12.140625" style="33" customWidth="1"/>
    <col min="10" max="10" width="15.42578125" style="68" customWidth="1"/>
    <col min="11" max="11" width="9.7109375" style="33" customWidth="1"/>
    <col min="12" max="12" width="19.7109375" style="33" customWidth="1"/>
    <col min="13" max="13" width="12.140625" style="33" customWidth="1"/>
    <col min="14" max="14" width="11.85546875" style="33" customWidth="1"/>
    <col min="15" max="15" width="17.140625" style="33" customWidth="1"/>
    <col min="16" max="16" width="14.85546875" style="33" customWidth="1"/>
    <col min="17" max="17" width="8.42578125" style="33" customWidth="1"/>
    <col min="18" max="18" width="6.85546875" style="33" customWidth="1"/>
    <col min="19" max="19" width="14.5703125" style="33" customWidth="1"/>
    <col min="20" max="20" width="13.85546875" style="33" customWidth="1"/>
    <col min="21" max="22" width="15.42578125" style="33" customWidth="1"/>
    <col min="23" max="23" width="6.5703125" style="33" customWidth="1"/>
    <col min="24" max="27" width="15.42578125" style="33" customWidth="1"/>
    <col min="28" max="28" width="6.5703125" style="33" customWidth="1"/>
    <col min="29" max="30" width="15.42578125" style="33" customWidth="1"/>
    <col min="31" max="31" width="10.42578125" style="33" customWidth="1"/>
    <col min="32" max="32" width="16.7109375" style="33" customWidth="1"/>
    <col min="33" max="33" width="15.42578125" style="33" customWidth="1"/>
    <col min="34" max="34" width="7.7109375" style="33" customWidth="1"/>
    <col min="35" max="35" width="5.85546875" style="33" customWidth="1"/>
    <col min="36" max="36" width="13.7109375" style="33" customWidth="1"/>
    <col min="37" max="37" width="7.7109375" style="33" customWidth="1"/>
    <col min="38" max="38" width="15.42578125" style="33" customWidth="1"/>
    <col min="39" max="16384" width="9.140625" style="33"/>
  </cols>
  <sheetData>
    <row r="1" spans="1:38" s="31" customFormat="1" ht="15" x14ac:dyDescent="0.25">
      <c r="A1" s="30" t="s">
        <v>859</v>
      </c>
      <c r="C1" s="53"/>
      <c r="D1" s="30"/>
      <c r="E1" s="53"/>
      <c r="F1" s="75"/>
      <c r="G1" s="53"/>
      <c r="H1" s="30"/>
      <c r="I1" s="30"/>
      <c r="J1" s="107"/>
      <c r="K1" s="30"/>
      <c r="L1" s="30"/>
      <c r="M1" s="30"/>
      <c r="N1" s="30"/>
      <c r="O1" s="30"/>
      <c r="P1" s="32"/>
    </row>
    <row r="2" spans="1:38" x14ac:dyDescent="0.2">
      <c r="A2" s="34" t="s">
        <v>210</v>
      </c>
    </row>
    <row r="3" spans="1:38" s="14" customFormat="1" ht="12" customHeight="1" x14ac:dyDescent="0.2">
      <c r="A3" s="446" t="s">
        <v>66</v>
      </c>
      <c r="B3" s="402" t="s">
        <v>95</v>
      </c>
      <c r="C3" s="402"/>
      <c r="D3" s="446" t="s">
        <v>68</v>
      </c>
      <c r="E3" s="402" t="s">
        <v>69</v>
      </c>
      <c r="F3" s="402"/>
      <c r="G3" s="402"/>
      <c r="H3" s="414" t="s">
        <v>207</v>
      </c>
      <c r="I3" s="414" t="s">
        <v>930</v>
      </c>
      <c r="J3" s="438" t="s">
        <v>318</v>
      </c>
      <c r="K3" s="439" t="s">
        <v>19</v>
      </c>
      <c r="L3" s="440" t="s">
        <v>235</v>
      </c>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c r="AL3" s="440"/>
    </row>
    <row r="4" spans="1:38" s="14" customFormat="1" ht="12" customHeight="1" x14ac:dyDescent="0.2">
      <c r="A4" s="447"/>
      <c r="B4" s="402"/>
      <c r="C4" s="402"/>
      <c r="D4" s="447"/>
      <c r="E4" s="404" t="s">
        <v>72</v>
      </c>
      <c r="F4" s="404" t="s">
        <v>73</v>
      </c>
      <c r="G4" s="404" t="s">
        <v>74</v>
      </c>
      <c r="H4" s="415"/>
      <c r="I4" s="415"/>
      <c r="J4" s="438"/>
      <c r="K4" s="439"/>
      <c r="L4" s="426" t="s">
        <v>403</v>
      </c>
      <c r="M4" s="434" t="s">
        <v>204</v>
      </c>
      <c r="N4" s="418" t="s">
        <v>236</v>
      </c>
      <c r="O4" s="429" t="s">
        <v>75</v>
      </c>
      <c r="P4" s="429"/>
      <c r="Q4" s="429"/>
      <c r="R4" s="429"/>
      <c r="S4" s="429"/>
      <c r="T4" s="429"/>
      <c r="U4" s="429"/>
      <c r="V4" s="429"/>
      <c r="W4" s="429"/>
      <c r="X4" s="429"/>
      <c r="Y4" s="429"/>
      <c r="Z4" s="429"/>
      <c r="AA4" s="429"/>
      <c r="AB4" s="429"/>
      <c r="AC4" s="429"/>
      <c r="AD4" s="429"/>
      <c r="AE4" s="429"/>
      <c r="AF4" s="429"/>
      <c r="AG4" s="429"/>
      <c r="AH4" s="429"/>
      <c r="AI4" s="429"/>
      <c r="AJ4" s="429"/>
      <c r="AK4" s="429"/>
      <c r="AL4" s="429"/>
    </row>
    <row r="5" spans="1:38" s="14" customFormat="1" ht="12" customHeight="1" x14ac:dyDescent="0.2">
      <c r="A5" s="447"/>
      <c r="B5" s="403" t="s">
        <v>72</v>
      </c>
      <c r="C5" s="403" t="s">
        <v>106</v>
      </c>
      <c r="D5" s="447"/>
      <c r="E5" s="404"/>
      <c r="F5" s="404"/>
      <c r="G5" s="404"/>
      <c r="H5" s="415"/>
      <c r="I5" s="415"/>
      <c r="J5" s="438"/>
      <c r="K5" s="439"/>
      <c r="L5" s="427"/>
      <c r="M5" s="399"/>
      <c r="N5" s="399"/>
      <c r="O5" s="394" t="s">
        <v>79</v>
      </c>
      <c r="P5" s="394"/>
      <c r="Q5" s="394"/>
      <c r="R5" s="394"/>
      <c r="S5" s="394"/>
      <c r="T5" s="394"/>
      <c r="U5" s="395" t="s">
        <v>918</v>
      </c>
      <c r="V5" s="396"/>
      <c r="W5" s="443" t="s">
        <v>342</v>
      </c>
      <c r="X5" s="394" t="s">
        <v>80</v>
      </c>
      <c r="Y5" s="408" t="s">
        <v>917</v>
      </c>
      <c r="Z5" s="394" t="s">
        <v>81</v>
      </c>
      <c r="AA5" s="394" t="s">
        <v>82</v>
      </c>
      <c r="AB5" s="413" t="s">
        <v>343</v>
      </c>
      <c r="AC5" s="394" t="s">
        <v>83</v>
      </c>
      <c r="AD5" s="394" t="s">
        <v>84</v>
      </c>
      <c r="AE5" s="434" t="s">
        <v>205</v>
      </c>
      <c r="AF5" s="394" t="s">
        <v>85</v>
      </c>
      <c r="AG5" s="394"/>
      <c r="AH5" s="394"/>
      <c r="AI5" s="394"/>
      <c r="AJ5" s="394"/>
      <c r="AK5" s="394"/>
      <c r="AL5" s="431" t="s">
        <v>86</v>
      </c>
    </row>
    <row r="6" spans="1:38" s="14" customFormat="1" ht="12" customHeight="1" x14ac:dyDescent="0.2">
      <c r="A6" s="447"/>
      <c r="B6" s="403"/>
      <c r="C6" s="403"/>
      <c r="D6" s="447"/>
      <c r="E6" s="404"/>
      <c r="F6" s="404"/>
      <c r="G6" s="404"/>
      <c r="H6" s="415"/>
      <c r="I6" s="415"/>
      <c r="J6" s="438"/>
      <c r="K6" s="439"/>
      <c r="L6" s="427"/>
      <c r="M6" s="399"/>
      <c r="N6" s="399"/>
      <c r="O6" s="393" t="s">
        <v>402</v>
      </c>
      <c r="P6" s="403" t="s">
        <v>75</v>
      </c>
      <c r="Q6" s="403"/>
      <c r="R6" s="403"/>
      <c r="S6" s="403"/>
      <c r="T6" s="403"/>
      <c r="U6" s="393" t="s">
        <v>21</v>
      </c>
      <c r="V6" s="311" t="s">
        <v>87</v>
      </c>
      <c r="W6" s="443"/>
      <c r="X6" s="403"/>
      <c r="Y6" s="409"/>
      <c r="Z6" s="403"/>
      <c r="AA6" s="403"/>
      <c r="AB6" s="435"/>
      <c r="AC6" s="403"/>
      <c r="AD6" s="403"/>
      <c r="AE6" s="399"/>
      <c r="AF6" s="393" t="s">
        <v>398</v>
      </c>
      <c r="AG6" s="403" t="s">
        <v>75</v>
      </c>
      <c r="AH6" s="403"/>
      <c r="AI6" s="403"/>
      <c r="AJ6" s="403"/>
      <c r="AK6" s="403"/>
      <c r="AL6" s="432"/>
    </row>
    <row r="7" spans="1:38" s="14" customFormat="1" ht="12" customHeight="1" x14ac:dyDescent="0.2">
      <c r="A7" s="447"/>
      <c r="B7" s="403"/>
      <c r="C7" s="403"/>
      <c r="D7" s="447"/>
      <c r="E7" s="404"/>
      <c r="F7" s="404"/>
      <c r="G7" s="404"/>
      <c r="H7" s="415"/>
      <c r="I7" s="415"/>
      <c r="J7" s="438"/>
      <c r="K7" s="439"/>
      <c r="L7" s="427"/>
      <c r="M7" s="399"/>
      <c r="N7" s="399"/>
      <c r="O7" s="393"/>
      <c r="P7" s="393" t="s">
        <v>94</v>
      </c>
      <c r="Q7" s="393" t="s">
        <v>89</v>
      </c>
      <c r="R7" s="393" t="s">
        <v>90</v>
      </c>
      <c r="S7" s="393" t="s">
        <v>91</v>
      </c>
      <c r="T7" s="393" t="s">
        <v>92</v>
      </c>
      <c r="U7" s="393"/>
      <c r="V7" s="407" t="s">
        <v>93</v>
      </c>
      <c r="W7" s="443"/>
      <c r="X7" s="403"/>
      <c r="Y7" s="409"/>
      <c r="Z7" s="403"/>
      <c r="AA7" s="403"/>
      <c r="AB7" s="435"/>
      <c r="AC7" s="403"/>
      <c r="AD7" s="403"/>
      <c r="AE7" s="399"/>
      <c r="AF7" s="393"/>
      <c r="AG7" s="393" t="s">
        <v>94</v>
      </c>
      <c r="AH7" s="393" t="s">
        <v>89</v>
      </c>
      <c r="AI7" s="393" t="s">
        <v>90</v>
      </c>
      <c r="AJ7" s="393" t="s">
        <v>91</v>
      </c>
      <c r="AK7" s="393" t="s">
        <v>92</v>
      </c>
      <c r="AL7" s="432"/>
    </row>
    <row r="8" spans="1:38" s="14" customFormat="1" ht="12" customHeight="1" x14ac:dyDescent="0.2">
      <c r="A8" s="447"/>
      <c r="B8" s="403"/>
      <c r="C8" s="403"/>
      <c r="D8" s="447"/>
      <c r="E8" s="404"/>
      <c r="F8" s="404"/>
      <c r="G8" s="404"/>
      <c r="H8" s="415"/>
      <c r="I8" s="415"/>
      <c r="J8" s="438"/>
      <c r="K8" s="439"/>
      <c r="L8" s="427"/>
      <c r="M8" s="399"/>
      <c r="N8" s="399"/>
      <c r="O8" s="393"/>
      <c r="P8" s="393"/>
      <c r="Q8" s="393"/>
      <c r="R8" s="393"/>
      <c r="S8" s="393"/>
      <c r="T8" s="393"/>
      <c r="U8" s="393"/>
      <c r="V8" s="407"/>
      <c r="W8" s="443"/>
      <c r="X8" s="403"/>
      <c r="Y8" s="409"/>
      <c r="Z8" s="403"/>
      <c r="AA8" s="403"/>
      <c r="AB8" s="435"/>
      <c r="AC8" s="403"/>
      <c r="AD8" s="403"/>
      <c r="AE8" s="399"/>
      <c r="AF8" s="393"/>
      <c r="AG8" s="393"/>
      <c r="AH8" s="393"/>
      <c r="AI8" s="393"/>
      <c r="AJ8" s="393"/>
      <c r="AK8" s="393"/>
      <c r="AL8" s="432"/>
    </row>
    <row r="9" spans="1:38" s="14" customFormat="1" ht="132" customHeight="1" x14ac:dyDescent="0.2">
      <c r="A9" s="448"/>
      <c r="B9" s="403"/>
      <c r="C9" s="403"/>
      <c r="D9" s="448"/>
      <c r="E9" s="404"/>
      <c r="F9" s="404"/>
      <c r="G9" s="404"/>
      <c r="H9" s="416"/>
      <c r="I9" s="416"/>
      <c r="J9" s="438"/>
      <c r="K9" s="439"/>
      <c r="L9" s="428"/>
      <c r="M9" s="437"/>
      <c r="N9" s="437"/>
      <c r="O9" s="401"/>
      <c r="P9" s="401"/>
      <c r="Q9" s="401"/>
      <c r="R9" s="401"/>
      <c r="S9" s="401"/>
      <c r="T9" s="401"/>
      <c r="U9" s="401"/>
      <c r="V9" s="441"/>
      <c r="W9" s="443"/>
      <c r="X9" s="430"/>
      <c r="Y9" s="442"/>
      <c r="Z9" s="430"/>
      <c r="AA9" s="430"/>
      <c r="AB9" s="436"/>
      <c r="AC9" s="430"/>
      <c r="AD9" s="430"/>
      <c r="AE9" s="400"/>
      <c r="AF9" s="401"/>
      <c r="AG9" s="401"/>
      <c r="AH9" s="401"/>
      <c r="AI9" s="401"/>
      <c r="AJ9" s="401"/>
      <c r="AK9" s="401"/>
      <c r="AL9" s="433"/>
    </row>
    <row r="10" spans="1:38" s="14" customFormat="1" x14ac:dyDescent="0.2">
      <c r="A10" s="35">
        <v>1</v>
      </c>
      <c r="B10" s="35">
        <v>2</v>
      </c>
      <c r="C10" s="35">
        <v>3</v>
      </c>
      <c r="D10" s="35">
        <v>4</v>
      </c>
      <c r="E10" s="35">
        <v>5</v>
      </c>
      <c r="F10" s="35">
        <v>6</v>
      </c>
      <c r="G10" s="35">
        <v>7</v>
      </c>
      <c r="H10" s="139" t="s">
        <v>384</v>
      </c>
      <c r="I10" s="139" t="s">
        <v>385</v>
      </c>
      <c r="J10" s="108">
        <v>8</v>
      </c>
      <c r="K10" s="35">
        <v>9</v>
      </c>
      <c r="L10" s="128">
        <v>10</v>
      </c>
      <c r="M10" s="189" t="s">
        <v>400</v>
      </c>
      <c r="N10" s="189" t="s">
        <v>399</v>
      </c>
      <c r="O10" s="128">
        <v>11</v>
      </c>
      <c r="P10" s="128">
        <v>12</v>
      </c>
      <c r="Q10" s="128">
        <v>13</v>
      </c>
      <c r="R10" s="128">
        <v>14</v>
      </c>
      <c r="S10" s="128">
        <v>15</v>
      </c>
      <c r="T10" s="128">
        <v>16</v>
      </c>
      <c r="U10" s="128">
        <v>17</v>
      </c>
      <c r="V10" s="128">
        <v>18</v>
      </c>
      <c r="W10" s="190">
        <v>19</v>
      </c>
      <c r="X10" s="128">
        <v>20</v>
      </c>
      <c r="Y10" s="128">
        <v>21</v>
      </c>
      <c r="Z10" s="128">
        <v>22</v>
      </c>
      <c r="AA10" s="128">
        <v>23</v>
      </c>
      <c r="AB10" s="190">
        <v>24</v>
      </c>
      <c r="AC10" s="128">
        <v>25</v>
      </c>
      <c r="AD10" s="128">
        <v>26</v>
      </c>
      <c r="AE10" s="139" t="s">
        <v>401</v>
      </c>
      <c r="AF10" s="128">
        <v>27</v>
      </c>
      <c r="AG10" s="128">
        <v>28</v>
      </c>
      <c r="AH10" s="128">
        <v>29</v>
      </c>
      <c r="AI10" s="128">
        <v>30</v>
      </c>
      <c r="AJ10" s="128">
        <v>31</v>
      </c>
      <c r="AK10" s="128">
        <v>32</v>
      </c>
      <c r="AL10" s="128">
        <v>33</v>
      </c>
    </row>
    <row r="11" spans="1:38" s="40" customFormat="1" ht="55.5" customHeight="1" x14ac:dyDescent="0.2">
      <c r="A11" s="293" t="s">
        <v>423</v>
      </c>
      <c r="B11" s="293" t="s">
        <v>275</v>
      </c>
      <c r="C11" s="43" t="s">
        <v>276</v>
      </c>
      <c r="D11" s="36"/>
      <c r="E11" s="120" t="s">
        <v>278</v>
      </c>
      <c r="F11" s="121" t="s">
        <v>108</v>
      </c>
      <c r="G11" s="281"/>
      <c r="H11" s="78"/>
      <c r="I11" s="78"/>
      <c r="J11" s="113">
        <f t="shared" ref="J11:J76" si="0">IF(G11=0,0,L11/G11)</f>
        <v>0</v>
      </c>
      <c r="K11" s="38" t="s">
        <v>109</v>
      </c>
      <c r="L11" s="44">
        <f t="shared" ref="L11:L42" si="1">O11+U11+W11+X11+Y11+Z11+AA11+AB11+AC11+AD11+AF11+AL11</f>
        <v>0</v>
      </c>
      <c r="M11" s="78"/>
      <c r="N11" s="127"/>
      <c r="O11" s="44">
        <f>P11+Q11+R11+S11+T11</f>
        <v>0</v>
      </c>
      <c r="P11" s="39"/>
      <c r="Q11" s="39"/>
      <c r="R11" s="39"/>
      <c r="S11" s="39"/>
      <c r="T11" s="39"/>
      <c r="U11" s="39"/>
      <c r="V11" s="39"/>
      <c r="W11" s="110"/>
      <c r="X11" s="39"/>
      <c r="Y11" s="39"/>
      <c r="Z11" s="39"/>
      <c r="AA11" s="39"/>
      <c r="AB11" s="110"/>
      <c r="AC11" s="39"/>
      <c r="AD11" s="39"/>
      <c r="AE11" s="80"/>
      <c r="AF11" s="44">
        <f t="shared" ref="AF11:AF81" si="2">AG11+AH11+AI11+AJ11+AK11</f>
        <v>0</v>
      </c>
      <c r="AG11" s="39"/>
      <c r="AH11" s="39"/>
      <c r="AI11" s="39"/>
      <c r="AJ11" s="39"/>
      <c r="AK11" s="39"/>
      <c r="AL11" s="39"/>
    </row>
    <row r="12" spans="1:38" s="51" customFormat="1" ht="69" customHeight="1" x14ac:dyDescent="0.2">
      <c r="A12" s="293" t="s">
        <v>424</v>
      </c>
      <c r="B12" s="293" t="s">
        <v>191</v>
      </c>
      <c r="C12" s="42" t="s">
        <v>192</v>
      </c>
      <c r="D12" s="36"/>
      <c r="E12" s="120" t="s">
        <v>279</v>
      </c>
      <c r="F12" s="120" t="s">
        <v>203</v>
      </c>
      <c r="G12" s="281"/>
      <c r="H12" s="78"/>
      <c r="I12" s="78"/>
      <c r="J12" s="113">
        <f t="shared" si="0"/>
        <v>0</v>
      </c>
      <c r="K12" s="38" t="s">
        <v>110</v>
      </c>
      <c r="L12" s="44">
        <f t="shared" si="1"/>
        <v>0</v>
      </c>
      <c r="M12" s="78"/>
      <c r="N12" s="127"/>
      <c r="O12" s="44">
        <f t="shared" ref="O12:O74" si="3">P12+Q12+R12+S12+T12</f>
        <v>0</v>
      </c>
      <c r="P12" s="39"/>
      <c r="Q12" s="39"/>
      <c r="R12" s="39"/>
      <c r="S12" s="39"/>
      <c r="T12" s="39"/>
      <c r="U12" s="39"/>
      <c r="V12" s="39"/>
      <c r="W12" s="110"/>
      <c r="X12" s="39"/>
      <c r="Y12" s="39"/>
      <c r="Z12" s="39"/>
      <c r="AA12" s="39"/>
      <c r="AB12" s="110"/>
      <c r="AC12" s="39"/>
      <c r="AD12" s="39"/>
      <c r="AE12" s="80"/>
      <c r="AF12" s="44">
        <f t="shared" si="2"/>
        <v>0</v>
      </c>
      <c r="AG12" s="39"/>
      <c r="AH12" s="39"/>
      <c r="AI12" s="39"/>
      <c r="AJ12" s="39"/>
      <c r="AK12" s="39"/>
      <c r="AL12" s="39"/>
    </row>
    <row r="13" spans="1:38" s="41" customFormat="1" ht="78.75" customHeight="1" x14ac:dyDescent="0.2">
      <c r="A13" s="293" t="s">
        <v>425</v>
      </c>
      <c r="B13" s="293" t="s">
        <v>240</v>
      </c>
      <c r="C13" s="43" t="s">
        <v>241</v>
      </c>
      <c r="D13" s="36"/>
      <c r="E13" s="120" t="s">
        <v>267</v>
      </c>
      <c r="F13" s="121" t="s">
        <v>280</v>
      </c>
      <c r="G13" s="281"/>
      <c r="H13" s="78"/>
      <c r="I13" s="78"/>
      <c r="J13" s="113">
        <f t="shared" si="0"/>
        <v>0</v>
      </c>
      <c r="K13" s="38" t="s">
        <v>111</v>
      </c>
      <c r="L13" s="44">
        <f t="shared" si="1"/>
        <v>0</v>
      </c>
      <c r="M13" s="78"/>
      <c r="N13" s="127"/>
      <c r="O13" s="44">
        <f t="shared" si="3"/>
        <v>0</v>
      </c>
      <c r="P13" s="39"/>
      <c r="Q13" s="39"/>
      <c r="R13" s="39"/>
      <c r="S13" s="39"/>
      <c r="T13" s="39"/>
      <c r="U13" s="39"/>
      <c r="V13" s="39"/>
      <c r="W13" s="110"/>
      <c r="X13" s="39"/>
      <c r="Y13" s="39"/>
      <c r="Z13" s="39"/>
      <c r="AA13" s="39"/>
      <c r="AB13" s="110"/>
      <c r="AC13" s="39"/>
      <c r="AD13" s="39"/>
      <c r="AE13" s="80"/>
      <c r="AF13" s="44">
        <f t="shared" si="2"/>
        <v>0</v>
      </c>
      <c r="AG13" s="39"/>
      <c r="AH13" s="39"/>
      <c r="AI13" s="39"/>
      <c r="AJ13" s="39"/>
      <c r="AK13" s="39"/>
      <c r="AL13" s="39"/>
    </row>
    <row r="14" spans="1:38" s="41" customFormat="1" ht="83.25" customHeight="1" x14ac:dyDescent="0.2">
      <c r="A14" s="293" t="s">
        <v>425</v>
      </c>
      <c r="B14" s="293" t="s">
        <v>240</v>
      </c>
      <c r="C14" s="43" t="s">
        <v>241</v>
      </c>
      <c r="D14" s="36"/>
      <c r="E14" s="120" t="s">
        <v>281</v>
      </c>
      <c r="F14" s="121" t="s">
        <v>108</v>
      </c>
      <c r="G14" s="281"/>
      <c r="H14" s="78"/>
      <c r="I14" s="78"/>
      <c r="J14" s="113">
        <f t="shared" si="0"/>
        <v>0</v>
      </c>
      <c r="K14" s="38" t="s">
        <v>112</v>
      </c>
      <c r="L14" s="44">
        <f t="shared" si="1"/>
        <v>0</v>
      </c>
      <c r="M14" s="78"/>
      <c r="N14" s="127"/>
      <c r="O14" s="44">
        <f t="shared" si="3"/>
        <v>0</v>
      </c>
      <c r="P14" s="39"/>
      <c r="Q14" s="39"/>
      <c r="R14" s="39"/>
      <c r="S14" s="39"/>
      <c r="T14" s="39"/>
      <c r="U14" s="39"/>
      <c r="V14" s="39"/>
      <c r="W14" s="110"/>
      <c r="X14" s="39"/>
      <c r="Y14" s="39"/>
      <c r="Z14" s="39"/>
      <c r="AA14" s="39"/>
      <c r="AB14" s="110"/>
      <c r="AC14" s="39"/>
      <c r="AD14" s="39"/>
      <c r="AE14" s="80"/>
      <c r="AF14" s="44">
        <f t="shared" si="2"/>
        <v>0</v>
      </c>
      <c r="AG14" s="39"/>
      <c r="AH14" s="39"/>
      <c r="AI14" s="39"/>
      <c r="AJ14" s="39"/>
      <c r="AK14" s="39"/>
      <c r="AL14" s="39"/>
    </row>
    <row r="15" spans="1:38" s="41" customFormat="1" ht="56.25" customHeight="1" x14ac:dyDescent="0.2">
      <c r="A15" s="293" t="s">
        <v>426</v>
      </c>
      <c r="B15" s="293" t="s">
        <v>182</v>
      </c>
      <c r="C15" s="43" t="s">
        <v>183</v>
      </c>
      <c r="D15" s="36"/>
      <c r="E15" s="120" t="s">
        <v>267</v>
      </c>
      <c r="F15" s="121" t="s">
        <v>108</v>
      </c>
      <c r="G15" s="281"/>
      <c r="H15" s="78"/>
      <c r="I15" s="78"/>
      <c r="J15" s="113">
        <f t="shared" si="0"/>
        <v>0</v>
      </c>
      <c r="K15" s="38" t="s">
        <v>113</v>
      </c>
      <c r="L15" s="44">
        <f t="shared" si="1"/>
        <v>0</v>
      </c>
      <c r="M15" s="78"/>
      <c r="N15" s="127"/>
      <c r="O15" s="44">
        <f t="shared" si="3"/>
        <v>0</v>
      </c>
      <c r="P15" s="39"/>
      <c r="Q15" s="39"/>
      <c r="R15" s="39"/>
      <c r="S15" s="39"/>
      <c r="T15" s="39"/>
      <c r="U15" s="39"/>
      <c r="V15" s="39"/>
      <c r="W15" s="110"/>
      <c r="X15" s="39"/>
      <c r="Y15" s="39"/>
      <c r="Z15" s="39"/>
      <c r="AA15" s="39"/>
      <c r="AB15" s="110"/>
      <c r="AC15" s="39"/>
      <c r="AD15" s="39"/>
      <c r="AE15" s="80"/>
      <c r="AF15" s="44">
        <f t="shared" si="2"/>
        <v>0</v>
      </c>
      <c r="AG15" s="39"/>
      <c r="AH15" s="39"/>
      <c r="AI15" s="39"/>
      <c r="AJ15" s="39"/>
      <c r="AK15" s="39"/>
      <c r="AL15" s="39"/>
    </row>
    <row r="16" spans="1:38" s="52" customFormat="1" ht="53.25" customHeight="1" x14ac:dyDescent="0.2">
      <c r="A16" s="293" t="s">
        <v>427</v>
      </c>
      <c r="B16" s="293" t="s">
        <v>159</v>
      </c>
      <c r="C16" s="42" t="s">
        <v>159</v>
      </c>
      <c r="D16" s="36"/>
      <c r="E16" s="120" t="s">
        <v>269</v>
      </c>
      <c r="F16" s="120" t="s">
        <v>116</v>
      </c>
      <c r="G16" s="281"/>
      <c r="H16" s="78"/>
      <c r="I16" s="78"/>
      <c r="J16" s="113">
        <f t="shared" si="0"/>
        <v>0</v>
      </c>
      <c r="K16" s="38" t="s">
        <v>114</v>
      </c>
      <c r="L16" s="44">
        <f t="shared" si="1"/>
        <v>0</v>
      </c>
      <c r="M16" s="78"/>
      <c r="N16" s="127"/>
      <c r="O16" s="44">
        <f t="shared" si="3"/>
        <v>0</v>
      </c>
      <c r="P16" s="39"/>
      <c r="Q16" s="39"/>
      <c r="R16" s="39"/>
      <c r="S16" s="39"/>
      <c r="T16" s="39"/>
      <c r="U16" s="39"/>
      <c r="V16" s="39"/>
      <c r="W16" s="110"/>
      <c r="X16" s="39"/>
      <c r="Y16" s="39"/>
      <c r="Z16" s="39"/>
      <c r="AA16" s="39"/>
      <c r="AB16" s="110"/>
      <c r="AC16" s="39"/>
      <c r="AD16" s="39"/>
      <c r="AE16" s="80"/>
      <c r="AF16" s="44">
        <f t="shared" si="2"/>
        <v>0</v>
      </c>
      <c r="AG16" s="39"/>
      <c r="AH16" s="39"/>
      <c r="AI16" s="39"/>
      <c r="AJ16" s="39"/>
      <c r="AK16" s="39"/>
      <c r="AL16" s="39"/>
    </row>
    <row r="17" spans="1:38" s="50" customFormat="1" ht="54" customHeight="1" x14ac:dyDescent="0.2">
      <c r="A17" s="293" t="s">
        <v>428</v>
      </c>
      <c r="B17" s="293" t="s">
        <v>107</v>
      </c>
      <c r="C17" s="42" t="s">
        <v>175</v>
      </c>
      <c r="D17" s="36"/>
      <c r="E17" s="120" t="s">
        <v>348</v>
      </c>
      <c r="F17" s="120" t="s">
        <v>108</v>
      </c>
      <c r="G17" s="281"/>
      <c r="H17" s="78"/>
      <c r="I17" s="78"/>
      <c r="J17" s="113">
        <f t="shared" si="0"/>
        <v>0</v>
      </c>
      <c r="K17" s="38" t="s">
        <v>115</v>
      </c>
      <c r="L17" s="44">
        <f t="shared" si="1"/>
        <v>0</v>
      </c>
      <c r="M17" s="78"/>
      <c r="N17" s="127"/>
      <c r="O17" s="44">
        <f t="shared" si="3"/>
        <v>0</v>
      </c>
      <c r="P17" s="39"/>
      <c r="Q17" s="39"/>
      <c r="R17" s="37"/>
      <c r="S17" s="39"/>
      <c r="T17" s="39"/>
      <c r="U17" s="39"/>
      <c r="V17" s="37"/>
      <c r="W17" s="111"/>
      <c r="X17" s="39"/>
      <c r="Y17" s="39"/>
      <c r="Z17" s="39"/>
      <c r="AA17" s="39"/>
      <c r="AB17" s="110"/>
      <c r="AC17" s="39"/>
      <c r="AD17" s="39"/>
      <c r="AE17" s="80"/>
      <c r="AF17" s="44">
        <f t="shared" si="2"/>
        <v>0</v>
      </c>
      <c r="AG17" s="39"/>
      <c r="AH17" s="39"/>
      <c r="AI17" s="39"/>
      <c r="AJ17" s="39"/>
      <c r="AK17" s="39"/>
      <c r="AL17" s="39"/>
    </row>
    <row r="18" spans="1:38" s="41" customFormat="1" ht="54" customHeight="1" x14ac:dyDescent="0.2">
      <c r="A18" s="293" t="s">
        <v>428</v>
      </c>
      <c r="B18" s="293" t="s">
        <v>107</v>
      </c>
      <c r="C18" s="43" t="s">
        <v>175</v>
      </c>
      <c r="D18" s="36"/>
      <c r="E18" s="120" t="s">
        <v>283</v>
      </c>
      <c r="F18" s="121" t="s">
        <v>108</v>
      </c>
      <c r="G18" s="281"/>
      <c r="H18" s="78"/>
      <c r="I18" s="78"/>
      <c r="J18" s="113">
        <f t="shared" si="0"/>
        <v>0</v>
      </c>
      <c r="K18" s="38" t="s">
        <v>117</v>
      </c>
      <c r="L18" s="44">
        <f t="shared" si="1"/>
        <v>0</v>
      </c>
      <c r="M18" s="78"/>
      <c r="N18" s="127"/>
      <c r="O18" s="44">
        <f t="shared" si="3"/>
        <v>0</v>
      </c>
      <c r="P18" s="39"/>
      <c r="Q18" s="39"/>
      <c r="R18" s="39"/>
      <c r="S18" s="39"/>
      <c r="T18" s="39"/>
      <c r="U18" s="39"/>
      <c r="V18" s="39"/>
      <c r="W18" s="110"/>
      <c r="X18" s="39"/>
      <c r="Y18" s="39"/>
      <c r="Z18" s="39"/>
      <c r="AA18" s="39"/>
      <c r="AB18" s="110"/>
      <c r="AC18" s="39"/>
      <c r="AD18" s="39"/>
      <c r="AE18" s="80"/>
      <c r="AF18" s="44">
        <f t="shared" si="2"/>
        <v>0</v>
      </c>
      <c r="AG18" s="39"/>
      <c r="AH18" s="39"/>
      <c r="AI18" s="39"/>
      <c r="AJ18" s="39"/>
      <c r="AK18" s="39"/>
      <c r="AL18" s="39"/>
    </row>
    <row r="19" spans="1:38" s="41" customFormat="1" ht="54" customHeight="1" x14ac:dyDescent="0.2">
      <c r="A19" s="293" t="s">
        <v>428</v>
      </c>
      <c r="B19" s="293" t="s">
        <v>107</v>
      </c>
      <c r="C19" s="43" t="s">
        <v>175</v>
      </c>
      <c r="D19" s="36"/>
      <c r="E19" s="120" t="s">
        <v>284</v>
      </c>
      <c r="F19" s="121" t="s">
        <v>108</v>
      </c>
      <c r="G19" s="281"/>
      <c r="H19" s="78"/>
      <c r="I19" s="78"/>
      <c r="J19" s="113">
        <f t="shared" si="0"/>
        <v>0</v>
      </c>
      <c r="K19" s="38" t="s">
        <v>118</v>
      </c>
      <c r="L19" s="44">
        <f t="shared" si="1"/>
        <v>0</v>
      </c>
      <c r="M19" s="78"/>
      <c r="N19" s="127"/>
      <c r="O19" s="44">
        <f t="shared" si="3"/>
        <v>0</v>
      </c>
      <c r="P19" s="39"/>
      <c r="Q19" s="39"/>
      <c r="R19" s="39"/>
      <c r="S19" s="39"/>
      <c r="T19" s="39"/>
      <c r="U19" s="39"/>
      <c r="V19" s="39"/>
      <c r="W19" s="110"/>
      <c r="X19" s="39"/>
      <c r="Y19" s="39"/>
      <c r="Z19" s="39"/>
      <c r="AA19" s="39"/>
      <c r="AB19" s="110"/>
      <c r="AC19" s="39"/>
      <c r="AD19" s="39"/>
      <c r="AE19" s="80"/>
      <c r="AF19" s="44">
        <f t="shared" si="2"/>
        <v>0</v>
      </c>
      <c r="AG19" s="39"/>
      <c r="AH19" s="39"/>
      <c r="AI19" s="39"/>
      <c r="AJ19" s="39"/>
      <c r="AK19" s="39"/>
      <c r="AL19" s="39"/>
    </row>
    <row r="20" spans="1:38" s="41" customFormat="1" ht="72.75" customHeight="1" x14ac:dyDescent="0.2">
      <c r="A20" s="293" t="s">
        <v>429</v>
      </c>
      <c r="B20" s="293" t="s">
        <v>107</v>
      </c>
      <c r="C20" s="43" t="s">
        <v>170</v>
      </c>
      <c r="D20" s="36"/>
      <c r="E20" s="120" t="s">
        <v>270</v>
      </c>
      <c r="F20" s="121" t="s">
        <v>108</v>
      </c>
      <c r="G20" s="281"/>
      <c r="H20" s="78"/>
      <c r="I20" s="78"/>
      <c r="J20" s="113">
        <f t="shared" si="0"/>
        <v>0</v>
      </c>
      <c r="K20" s="38" t="s">
        <v>820</v>
      </c>
      <c r="L20" s="44">
        <f t="shared" si="1"/>
        <v>0</v>
      </c>
      <c r="M20" s="78"/>
      <c r="N20" s="127"/>
      <c r="O20" s="44">
        <f t="shared" si="3"/>
        <v>0</v>
      </c>
      <c r="P20" s="39"/>
      <c r="Q20" s="39"/>
      <c r="R20" s="39"/>
      <c r="S20" s="39"/>
      <c r="T20" s="39"/>
      <c r="U20" s="39"/>
      <c r="V20" s="39"/>
      <c r="W20" s="110"/>
      <c r="X20" s="39"/>
      <c r="Y20" s="39"/>
      <c r="Z20" s="39"/>
      <c r="AA20" s="39"/>
      <c r="AB20" s="110"/>
      <c r="AC20" s="39"/>
      <c r="AD20" s="39"/>
      <c r="AE20" s="80"/>
      <c r="AF20" s="44">
        <f t="shared" si="2"/>
        <v>0</v>
      </c>
      <c r="AG20" s="39"/>
      <c r="AH20" s="39"/>
      <c r="AI20" s="39"/>
      <c r="AJ20" s="39"/>
      <c r="AK20" s="39"/>
      <c r="AL20" s="39"/>
    </row>
    <row r="21" spans="1:38" s="41" customFormat="1" ht="71.25" customHeight="1" x14ac:dyDescent="0.2">
      <c r="A21" s="293" t="s">
        <v>429</v>
      </c>
      <c r="B21" s="293" t="s">
        <v>107</v>
      </c>
      <c r="C21" s="43" t="s">
        <v>170</v>
      </c>
      <c r="D21" s="36"/>
      <c r="E21" s="120" t="s">
        <v>285</v>
      </c>
      <c r="F21" s="121" t="s">
        <v>108</v>
      </c>
      <c r="G21" s="281"/>
      <c r="H21" s="78"/>
      <c r="I21" s="78"/>
      <c r="J21" s="113">
        <f t="shared" si="0"/>
        <v>0</v>
      </c>
      <c r="K21" s="38" t="s">
        <v>23</v>
      </c>
      <c r="L21" s="44">
        <f t="shared" si="1"/>
        <v>0</v>
      </c>
      <c r="M21" s="78"/>
      <c r="N21" s="127"/>
      <c r="O21" s="44">
        <f t="shared" si="3"/>
        <v>0</v>
      </c>
      <c r="P21" s="39"/>
      <c r="Q21" s="39"/>
      <c r="R21" s="39"/>
      <c r="S21" s="39"/>
      <c r="T21" s="39"/>
      <c r="U21" s="39"/>
      <c r="V21" s="39"/>
      <c r="W21" s="110"/>
      <c r="X21" s="39"/>
      <c r="Y21" s="39"/>
      <c r="Z21" s="39"/>
      <c r="AA21" s="39"/>
      <c r="AB21" s="110"/>
      <c r="AC21" s="39"/>
      <c r="AD21" s="39"/>
      <c r="AE21" s="80"/>
      <c r="AF21" s="44">
        <f t="shared" si="2"/>
        <v>0</v>
      </c>
      <c r="AG21" s="39"/>
      <c r="AH21" s="39"/>
      <c r="AI21" s="39"/>
      <c r="AJ21" s="39"/>
      <c r="AK21" s="39"/>
      <c r="AL21" s="39"/>
    </row>
    <row r="22" spans="1:38" s="41" customFormat="1" ht="69" customHeight="1" x14ac:dyDescent="0.2">
      <c r="A22" s="293" t="s">
        <v>429</v>
      </c>
      <c r="B22" s="293" t="s">
        <v>107</v>
      </c>
      <c r="C22" s="43" t="s">
        <v>170</v>
      </c>
      <c r="D22" s="36"/>
      <c r="E22" s="120" t="s">
        <v>286</v>
      </c>
      <c r="F22" s="121" t="s">
        <v>108</v>
      </c>
      <c r="G22" s="281"/>
      <c r="H22" s="78"/>
      <c r="I22" s="78"/>
      <c r="J22" s="113">
        <f t="shared" si="0"/>
        <v>0</v>
      </c>
      <c r="K22" s="38" t="s">
        <v>25</v>
      </c>
      <c r="L22" s="44">
        <f t="shared" si="1"/>
        <v>0</v>
      </c>
      <c r="M22" s="78"/>
      <c r="N22" s="127"/>
      <c r="O22" s="44">
        <f t="shared" si="3"/>
        <v>0</v>
      </c>
      <c r="P22" s="39"/>
      <c r="Q22" s="39"/>
      <c r="R22" s="39"/>
      <c r="S22" s="39"/>
      <c r="T22" s="39"/>
      <c r="U22" s="39"/>
      <c r="V22" s="39"/>
      <c r="W22" s="110"/>
      <c r="X22" s="39"/>
      <c r="Y22" s="39"/>
      <c r="Z22" s="39"/>
      <c r="AA22" s="39"/>
      <c r="AB22" s="110"/>
      <c r="AC22" s="39"/>
      <c r="AD22" s="39"/>
      <c r="AE22" s="80"/>
      <c r="AF22" s="44">
        <f t="shared" si="2"/>
        <v>0</v>
      </c>
      <c r="AG22" s="39"/>
      <c r="AH22" s="39"/>
      <c r="AI22" s="39"/>
      <c r="AJ22" s="39"/>
      <c r="AK22" s="39"/>
      <c r="AL22" s="39"/>
    </row>
    <row r="23" spans="1:38" s="41" customFormat="1" ht="159.75" customHeight="1" x14ac:dyDescent="0.2">
      <c r="A23" s="293" t="s">
        <v>430</v>
      </c>
      <c r="B23" s="293" t="s">
        <v>173</v>
      </c>
      <c r="C23" s="43" t="s">
        <v>174</v>
      </c>
      <c r="D23" s="36"/>
      <c r="E23" s="120" t="s">
        <v>287</v>
      </c>
      <c r="F23" s="121" t="s">
        <v>108</v>
      </c>
      <c r="G23" s="281"/>
      <c r="H23" s="78"/>
      <c r="I23" s="78"/>
      <c r="J23" s="113">
        <f t="shared" si="0"/>
        <v>0</v>
      </c>
      <c r="K23" s="38" t="s">
        <v>27</v>
      </c>
      <c r="L23" s="44">
        <f t="shared" si="1"/>
        <v>0</v>
      </c>
      <c r="M23" s="78"/>
      <c r="N23" s="127"/>
      <c r="O23" s="44">
        <f t="shared" si="3"/>
        <v>0</v>
      </c>
      <c r="P23" s="39"/>
      <c r="Q23" s="39"/>
      <c r="R23" s="39"/>
      <c r="S23" s="39"/>
      <c r="T23" s="39"/>
      <c r="U23" s="39"/>
      <c r="V23" s="39"/>
      <c r="W23" s="110"/>
      <c r="X23" s="39"/>
      <c r="Y23" s="39"/>
      <c r="Z23" s="39"/>
      <c r="AA23" s="39"/>
      <c r="AB23" s="110"/>
      <c r="AC23" s="39"/>
      <c r="AD23" s="39"/>
      <c r="AE23" s="80"/>
      <c r="AF23" s="44">
        <f t="shared" si="2"/>
        <v>0</v>
      </c>
      <c r="AG23" s="39"/>
      <c r="AH23" s="39"/>
      <c r="AI23" s="39"/>
      <c r="AJ23" s="39"/>
      <c r="AK23" s="39"/>
      <c r="AL23" s="39"/>
    </row>
    <row r="24" spans="1:38" s="50" customFormat="1" ht="338.25" customHeight="1" x14ac:dyDescent="0.2">
      <c r="A24" s="293" t="s">
        <v>431</v>
      </c>
      <c r="B24" s="293" t="s">
        <v>200</v>
      </c>
      <c r="C24" s="42" t="s">
        <v>201</v>
      </c>
      <c r="D24" s="36"/>
      <c r="E24" s="120" t="s">
        <v>271</v>
      </c>
      <c r="F24" s="120" t="s">
        <v>108</v>
      </c>
      <c r="G24" s="281"/>
      <c r="H24" s="78"/>
      <c r="I24" s="78"/>
      <c r="J24" s="113">
        <f t="shared" si="0"/>
        <v>0</v>
      </c>
      <c r="K24" s="38" t="s">
        <v>28</v>
      </c>
      <c r="L24" s="44">
        <f t="shared" si="1"/>
        <v>0</v>
      </c>
      <c r="M24" s="79"/>
      <c r="N24" s="127"/>
      <c r="O24" s="44">
        <f t="shared" si="3"/>
        <v>0</v>
      </c>
      <c r="P24" s="39"/>
      <c r="Q24" s="39"/>
      <c r="R24" s="39"/>
      <c r="S24" s="39"/>
      <c r="T24" s="39"/>
      <c r="U24" s="39"/>
      <c r="V24" s="39"/>
      <c r="W24" s="110"/>
      <c r="X24" s="39"/>
      <c r="Y24" s="39"/>
      <c r="Z24" s="39"/>
      <c r="AA24" s="39"/>
      <c r="AB24" s="110"/>
      <c r="AC24" s="39"/>
      <c r="AD24" s="39"/>
      <c r="AE24" s="80"/>
      <c r="AF24" s="44">
        <f t="shared" si="2"/>
        <v>0</v>
      </c>
      <c r="AG24" s="39"/>
      <c r="AH24" s="39"/>
      <c r="AI24" s="39"/>
      <c r="AJ24" s="39"/>
      <c r="AK24" s="39"/>
      <c r="AL24" s="39"/>
    </row>
    <row r="25" spans="1:38" s="41" customFormat="1" ht="42.75" customHeight="1" x14ac:dyDescent="0.2">
      <c r="A25" s="293" t="s">
        <v>733</v>
      </c>
      <c r="B25" s="293" t="s">
        <v>172</v>
      </c>
      <c r="C25" s="43" t="s">
        <v>745</v>
      </c>
      <c r="D25" s="36"/>
      <c r="E25" s="120" t="s">
        <v>748</v>
      </c>
      <c r="F25" s="121" t="s">
        <v>108</v>
      </c>
      <c r="G25" s="281"/>
      <c r="H25" s="78"/>
      <c r="I25" s="78"/>
      <c r="J25" s="113">
        <f t="shared" si="0"/>
        <v>0</v>
      </c>
      <c r="K25" s="38" t="s">
        <v>31</v>
      </c>
      <c r="L25" s="44">
        <f t="shared" si="1"/>
        <v>0</v>
      </c>
      <c r="M25" s="78"/>
      <c r="N25" s="127"/>
      <c r="O25" s="44">
        <f t="shared" si="3"/>
        <v>0</v>
      </c>
      <c r="P25" s="39"/>
      <c r="Q25" s="39"/>
      <c r="R25" s="39"/>
      <c r="S25" s="39"/>
      <c r="T25" s="39"/>
      <c r="U25" s="39"/>
      <c r="V25" s="39"/>
      <c r="W25" s="110"/>
      <c r="X25" s="39"/>
      <c r="Y25" s="39"/>
      <c r="Z25" s="39"/>
      <c r="AA25" s="39"/>
      <c r="AB25" s="110"/>
      <c r="AC25" s="39"/>
      <c r="AD25" s="39"/>
      <c r="AE25" s="80"/>
      <c r="AF25" s="44">
        <f t="shared" si="2"/>
        <v>0</v>
      </c>
      <c r="AG25" s="39"/>
      <c r="AH25" s="39"/>
      <c r="AI25" s="39"/>
      <c r="AJ25" s="39"/>
      <c r="AK25" s="39"/>
      <c r="AL25" s="39"/>
    </row>
    <row r="26" spans="1:38" s="41" customFormat="1" ht="66.75" customHeight="1" x14ac:dyDescent="0.2">
      <c r="A26" s="293" t="s">
        <v>432</v>
      </c>
      <c r="B26" s="293" t="s">
        <v>156</v>
      </c>
      <c r="C26" s="43" t="s">
        <v>758</v>
      </c>
      <c r="D26" s="36"/>
      <c r="E26" s="120" t="s">
        <v>288</v>
      </c>
      <c r="F26" s="121" t="s">
        <v>209</v>
      </c>
      <c r="G26" s="281"/>
      <c r="H26" s="78"/>
      <c r="I26" s="78"/>
      <c r="J26" s="113">
        <f t="shared" si="0"/>
        <v>0</v>
      </c>
      <c r="K26" s="38" t="s">
        <v>319</v>
      </c>
      <c r="L26" s="44">
        <f t="shared" si="1"/>
        <v>0</v>
      </c>
      <c r="M26" s="78"/>
      <c r="N26" s="127"/>
      <c r="O26" s="44">
        <f t="shared" si="3"/>
        <v>0</v>
      </c>
      <c r="P26" s="39"/>
      <c r="Q26" s="39"/>
      <c r="R26" s="39"/>
      <c r="S26" s="39"/>
      <c r="T26" s="39"/>
      <c r="U26" s="39"/>
      <c r="V26" s="39"/>
      <c r="W26" s="110"/>
      <c r="X26" s="39"/>
      <c r="Y26" s="39"/>
      <c r="Z26" s="39"/>
      <c r="AA26" s="39"/>
      <c r="AB26" s="110"/>
      <c r="AC26" s="39"/>
      <c r="AD26" s="39"/>
      <c r="AE26" s="80"/>
      <c r="AF26" s="44">
        <f t="shared" si="2"/>
        <v>0</v>
      </c>
      <c r="AG26" s="39"/>
      <c r="AH26" s="39"/>
      <c r="AI26" s="39"/>
      <c r="AJ26" s="39"/>
      <c r="AK26" s="39"/>
      <c r="AL26" s="39"/>
    </row>
    <row r="27" spans="1:38" s="41" customFormat="1" ht="60" customHeight="1" x14ac:dyDescent="0.2">
      <c r="A27" s="293" t="s">
        <v>731</v>
      </c>
      <c r="B27" s="293" t="s">
        <v>198</v>
      </c>
      <c r="C27" s="43" t="s">
        <v>745</v>
      </c>
      <c r="D27" s="36"/>
      <c r="E27" s="120" t="s">
        <v>747</v>
      </c>
      <c r="F27" s="121" t="s">
        <v>108</v>
      </c>
      <c r="G27" s="281"/>
      <c r="H27" s="78"/>
      <c r="I27" s="78"/>
      <c r="J27" s="113">
        <f t="shared" si="0"/>
        <v>0</v>
      </c>
      <c r="K27" s="38" t="s">
        <v>119</v>
      </c>
      <c r="L27" s="44">
        <f t="shared" si="1"/>
        <v>0</v>
      </c>
      <c r="M27" s="78"/>
      <c r="N27" s="127"/>
      <c r="O27" s="44">
        <f t="shared" si="3"/>
        <v>0</v>
      </c>
      <c r="P27" s="39"/>
      <c r="Q27" s="39"/>
      <c r="R27" s="39"/>
      <c r="S27" s="39"/>
      <c r="T27" s="39"/>
      <c r="U27" s="39"/>
      <c r="V27" s="39"/>
      <c r="W27" s="110"/>
      <c r="X27" s="39"/>
      <c r="Y27" s="39"/>
      <c r="Z27" s="39"/>
      <c r="AA27" s="39"/>
      <c r="AB27" s="110"/>
      <c r="AC27" s="39"/>
      <c r="AD27" s="39"/>
      <c r="AE27" s="80"/>
      <c r="AF27" s="44">
        <f t="shared" si="2"/>
        <v>0</v>
      </c>
      <c r="AG27" s="39"/>
      <c r="AH27" s="39"/>
      <c r="AI27" s="39"/>
      <c r="AJ27" s="39"/>
      <c r="AK27" s="39"/>
      <c r="AL27" s="39"/>
    </row>
    <row r="28" spans="1:38" s="41" customFormat="1" ht="305.25" customHeight="1" x14ac:dyDescent="0.2">
      <c r="A28" s="293" t="s">
        <v>438</v>
      </c>
      <c r="B28" s="293" t="s">
        <v>179</v>
      </c>
      <c r="C28" s="43" t="s">
        <v>228</v>
      </c>
      <c r="D28" s="36"/>
      <c r="E28" s="120" t="s">
        <v>289</v>
      </c>
      <c r="F28" s="121" t="s">
        <v>108</v>
      </c>
      <c r="G28" s="281"/>
      <c r="H28" s="78"/>
      <c r="I28" s="78"/>
      <c r="J28" s="113">
        <f t="shared" si="0"/>
        <v>0</v>
      </c>
      <c r="K28" s="38" t="s">
        <v>320</v>
      </c>
      <c r="L28" s="44">
        <f t="shared" si="1"/>
        <v>0</v>
      </c>
      <c r="M28" s="78"/>
      <c r="N28" s="127"/>
      <c r="O28" s="44">
        <f t="shared" si="3"/>
        <v>0</v>
      </c>
      <c r="P28" s="39"/>
      <c r="Q28" s="39"/>
      <c r="R28" s="39"/>
      <c r="S28" s="39"/>
      <c r="T28" s="39"/>
      <c r="U28" s="39"/>
      <c r="V28" s="39"/>
      <c r="W28" s="110"/>
      <c r="X28" s="39"/>
      <c r="Y28" s="39"/>
      <c r="Z28" s="39"/>
      <c r="AA28" s="39"/>
      <c r="AB28" s="110"/>
      <c r="AC28" s="39"/>
      <c r="AD28" s="39"/>
      <c r="AE28" s="80"/>
      <c r="AF28" s="44">
        <f t="shared" si="2"/>
        <v>0</v>
      </c>
      <c r="AG28" s="39"/>
      <c r="AH28" s="39"/>
      <c r="AI28" s="39"/>
      <c r="AJ28" s="145"/>
      <c r="AK28" s="145"/>
      <c r="AL28" s="145"/>
    </row>
    <row r="29" spans="1:38" s="155" customFormat="1" ht="27.75" customHeight="1" x14ac:dyDescent="0.2">
      <c r="A29" s="42"/>
      <c r="B29" s="43"/>
      <c r="C29" s="120" t="s">
        <v>352</v>
      </c>
      <c r="D29" s="148"/>
      <c r="E29" s="147" t="s">
        <v>371</v>
      </c>
      <c r="F29" s="178" t="s">
        <v>108</v>
      </c>
      <c r="G29" s="151"/>
      <c r="H29" s="149"/>
      <c r="I29" s="149"/>
      <c r="J29" s="113">
        <f t="shared" si="0"/>
        <v>0</v>
      </c>
      <c r="K29" s="150" t="s">
        <v>923</v>
      </c>
      <c r="L29" s="44">
        <f t="shared" si="1"/>
        <v>0</v>
      </c>
      <c r="M29" s="149"/>
      <c r="N29" s="127"/>
      <c r="O29" s="44">
        <f t="shared" si="3"/>
        <v>0</v>
      </c>
      <c r="P29" s="151"/>
      <c r="Q29" s="151"/>
      <c r="R29" s="151"/>
      <c r="S29" s="151"/>
      <c r="T29" s="151"/>
      <c r="U29" s="151"/>
      <c r="V29" s="151"/>
      <c r="W29" s="151"/>
      <c r="X29" s="151"/>
      <c r="Y29" s="151"/>
      <c r="Z29" s="151"/>
      <c r="AA29" s="151"/>
      <c r="AB29" s="151"/>
      <c r="AC29" s="151"/>
      <c r="AD29" s="39"/>
      <c r="AE29" s="151"/>
      <c r="AF29" s="44">
        <f t="shared" si="2"/>
        <v>0</v>
      </c>
      <c r="AG29" s="151"/>
      <c r="AH29" s="151"/>
      <c r="AI29" s="152"/>
      <c r="AJ29" s="153"/>
      <c r="AK29" s="153"/>
      <c r="AL29" s="154"/>
    </row>
    <row r="30" spans="1:38" s="155" customFormat="1" ht="27.75" customHeight="1" x14ac:dyDescent="0.2">
      <c r="A30" s="42"/>
      <c r="B30" s="43"/>
      <c r="C30" s="120" t="s">
        <v>349</v>
      </c>
      <c r="D30" s="148"/>
      <c r="E30" s="147" t="s">
        <v>371</v>
      </c>
      <c r="F30" s="178" t="s">
        <v>108</v>
      </c>
      <c r="G30" s="151"/>
      <c r="H30" s="149"/>
      <c r="I30" s="149"/>
      <c r="J30" s="113">
        <f t="shared" si="0"/>
        <v>0</v>
      </c>
      <c r="K30" s="150" t="s">
        <v>924</v>
      </c>
      <c r="L30" s="44">
        <f t="shared" si="1"/>
        <v>0</v>
      </c>
      <c r="M30" s="149"/>
      <c r="N30" s="127"/>
      <c r="O30" s="44">
        <f t="shared" si="3"/>
        <v>0</v>
      </c>
      <c r="P30" s="151"/>
      <c r="Q30" s="151"/>
      <c r="R30" s="151"/>
      <c r="S30" s="151"/>
      <c r="T30" s="151"/>
      <c r="U30" s="151"/>
      <c r="V30" s="151"/>
      <c r="W30" s="151"/>
      <c r="X30" s="151"/>
      <c r="Y30" s="151"/>
      <c r="Z30" s="151"/>
      <c r="AA30" s="151"/>
      <c r="AB30" s="151"/>
      <c r="AC30" s="151"/>
      <c r="AD30" s="39"/>
      <c r="AE30" s="151"/>
      <c r="AF30" s="44">
        <f t="shared" si="2"/>
        <v>0</v>
      </c>
      <c r="AG30" s="151"/>
      <c r="AH30" s="151"/>
      <c r="AI30" s="152"/>
      <c r="AJ30" s="153"/>
      <c r="AK30" s="153"/>
      <c r="AL30" s="154"/>
    </row>
    <row r="31" spans="1:38" s="155" customFormat="1" ht="27.75" customHeight="1" x14ac:dyDescent="0.2">
      <c r="A31" s="42"/>
      <c r="B31" s="43"/>
      <c r="C31" s="120" t="s">
        <v>350</v>
      </c>
      <c r="D31" s="148"/>
      <c r="E31" s="147" t="s">
        <v>371</v>
      </c>
      <c r="F31" s="178" t="s">
        <v>108</v>
      </c>
      <c r="G31" s="151"/>
      <c r="H31" s="149"/>
      <c r="I31" s="149"/>
      <c r="J31" s="113">
        <f t="shared" si="0"/>
        <v>0</v>
      </c>
      <c r="K31" s="150" t="s">
        <v>925</v>
      </c>
      <c r="L31" s="44">
        <f t="shared" si="1"/>
        <v>0</v>
      </c>
      <c r="M31" s="149"/>
      <c r="N31" s="127"/>
      <c r="O31" s="44">
        <f t="shared" si="3"/>
        <v>0</v>
      </c>
      <c r="P31" s="151"/>
      <c r="Q31" s="151"/>
      <c r="R31" s="151"/>
      <c r="S31" s="151"/>
      <c r="T31" s="151"/>
      <c r="U31" s="151"/>
      <c r="V31" s="151"/>
      <c r="W31" s="151"/>
      <c r="X31" s="151"/>
      <c r="Y31" s="151"/>
      <c r="Z31" s="151"/>
      <c r="AA31" s="151"/>
      <c r="AB31" s="151"/>
      <c r="AC31" s="151"/>
      <c r="AD31" s="39"/>
      <c r="AE31" s="151"/>
      <c r="AF31" s="44">
        <f t="shared" si="2"/>
        <v>0</v>
      </c>
      <c r="AG31" s="151"/>
      <c r="AH31" s="151"/>
      <c r="AI31" s="152"/>
      <c r="AJ31" s="153"/>
      <c r="AK31" s="153"/>
      <c r="AL31" s="154"/>
    </row>
    <row r="32" spans="1:38" s="155" customFormat="1" ht="27.75" customHeight="1" x14ac:dyDescent="0.2">
      <c r="A32" s="42"/>
      <c r="B32" s="43"/>
      <c r="C32" s="120" t="s">
        <v>351</v>
      </c>
      <c r="D32" s="148"/>
      <c r="E32" s="147" t="s">
        <v>371</v>
      </c>
      <c r="F32" s="178" t="s">
        <v>108</v>
      </c>
      <c r="G32" s="151"/>
      <c r="H32" s="149"/>
      <c r="I32" s="149"/>
      <c r="J32" s="113">
        <f t="shared" si="0"/>
        <v>0</v>
      </c>
      <c r="K32" s="150" t="s">
        <v>926</v>
      </c>
      <c r="L32" s="44">
        <f t="shared" si="1"/>
        <v>0</v>
      </c>
      <c r="M32" s="149"/>
      <c r="N32" s="127"/>
      <c r="O32" s="44">
        <f t="shared" si="3"/>
        <v>0</v>
      </c>
      <c r="P32" s="151"/>
      <c r="Q32" s="151"/>
      <c r="R32" s="151"/>
      <c r="S32" s="151"/>
      <c r="T32" s="151"/>
      <c r="U32" s="151"/>
      <c r="V32" s="151"/>
      <c r="W32" s="151"/>
      <c r="X32" s="151"/>
      <c r="Y32" s="151"/>
      <c r="Z32" s="151"/>
      <c r="AA32" s="151"/>
      <c r="AB32" s="151"/>
      <c r="AC32" s="151"/>
      <c r="AD32" s="39"/>
      <c r="AE32" s="151"/>
      <c r="AF32" s="44">
        <f t="shared" si="2"/>
        <v>0</v>
      </c>
      <c r="AG32" s="151"/>
      <c r="AH32" s="151"/>
      <c r="AI32" s="152"/>
      <c r="AJ32" s="153"/>
      <c r="AK32" s="153"/>
      <c r="AL32" s="154"/>
    </row>
    <row r="33" spans="1:38" s="74" customFormat="1" ht="304.5" customHeight="1" x14ac:dyDescent="0.2">
      <c r="A33" s="293" t="s">
        <v>438</v>
      </c>
      <c r="B33" s="294" t="s">
        <v>179</v>
      </c>
      <c r="C33" s="135" t="s">
        <v>228</v>
      </c>
      <c r="D33" s="36"/>
      <c r="E33" s="122" t="s">
        <v>728</v>
      </c>
      <c r="F33" s="123" t="s">
        <v>108</v>
      </c>
      <c r="G33" s="282"/>
      <c r="H33" s="78"/>
      <c r="I33" s="78"/>
      <c r="J33" s="113">
        <f t="shared" si="0"/>
        <v>0</v>
      </c>
      <c r="K33" s="38" t="s">
        <v>33</v>
      </c>
      <c r="L33" s="44">
        <f t="shared" si="1"/>
        <v>0</v>
      </c>
      <c r="M33" s="78"/>
      <c r="N33" s="127"/>
      <c r="O33" s="72">
        <f t="shared" si="3"/>
        <v>0</v>
      </c>
      <c r="P33" s="73"/>
      <c r="Q33" s="73"/>
      <c r="R33" s="73"/>
      <c r="S33" s="73"/>
      <c r="T33" s="73"/>
      <c r="U33" s="73"/>
      <c r="V33" s="73"/>
      <c r="W33" s="112"/>
      <c r="X33" s="73"/>
      <c r="Y33" s="73"/>
      <c r="Z33" s="73"/>
      <c r="AA33" s="73"/>
      <c r="AB33" s="112"/>
      <c r="AC33" s="73"/>
      <c r="AD33" s="73"/>
      <c r="AE33" s="81"/>
      <c r="AF33" s="72">
        <f>AG33+AH33+AI33+AJ33+AK33</f>
        <v>0</v>
      </c>
      <c r="AG33" s="73"/>
      <c r="AH33" s="73"/>
      <c r="AI33" s="73"/>
      <c r="AJ33" s="146"/>
      <c r="AK33" s="146"/>
      <c r="AL33" s="146"/>
    </row>
    <row r="34" spans="1:38" s="74" customFormat="1" ht="53.25" customHeight="1" x14ac:dyDescent="0.2">
      <c r="A34" s="293" t="s">
        <v>447</v>
      </c>
      <c r="B34" s="293" t="s">
        <v>107</v>
      </c>
      <c r="C34" s="43" t="s">
        <v>169</v>
      </c>
      <c r="D34" s="71"/>
      <c r="E34" s="122" t="s">
        <v>269</v>
      </c>
      <c r="F34" s="123" t="s">
        <v>116</v>
      </c>
      <c r="G34" s="282"/>
      <c r="H34" s="78"/>
      <c r="I34" s="78"/>
      <c r="J34" s="113">
        <f t="shared" si="0"/>
        <v>0</v>
      </c>
      <c r="K34" s="38" t="s">
        <v>120</v>
      </c>
      <c r="L34" s="44">
        <f t="shared" si="1"/>
        <v>0</v>
      </c>
      <c r="M34" s="78"/>
      <c r="N34" s="127"/>
      <c r="O34" s="72">
        <f t="shared" si="3"/>
        <v>0</v>
      </c>
      <c r="P34" s="73"/>
      <c r="Q34" s="73"/>
      <c r="R34" s="73"/>
      <c r="S34" s="73"/>
      <c r="T34" s="73"/>
      <c r="U34" s="73"/>
      <c r="V34" s="73"/>
      <c r="W34" s="112"/>
      <c r="X34" s="73"/>
      <c r="Y34" s="73"/>
      <c r="Z34" s="73"/>
      <c r="AA34" s="73"/>
      <c r="AB34" s="112"/>
      <c r="AC34" s="73"/>
      <c r="AD34" s="73"/>
      <c r="AE34" s="81"/>
      <c r="AF34" s="72">
        <f>AG34+AH34+AI34+AJ34+AK34</f>
        <v>0</v>
      </c>
      <c r="AG34" s="73"/>
      <c r="AH34" s="73"/>
      <c r="AI34" s="73"/>
      <c r="AJ34" s="73"/>
      <c r="AK34" s="73"/>
      <c r="AL34" s="73"/>
    </row>
    <row r="35" spans="1:38" s="74" customFormat="1" ht="53.25" customHeight="1" x14ac:dyDescent="0.2">
      <c r="A35" s="293" t="s">
        <v>447</v>
      </c>
      <c r="B35" s="293" t="s">
        <v>107</v>
      </c>
      <c r="C35" s="43" t="s">
        <v>169</v>
      </c>
      <c r="D35" s="36"/>
      <c r="E35" s="122" t="s">
        <v>291</v>
      </c>
      <c r="F35" s="123" t="s">
        <v>108</v>
      </c>
      <c r="G35" s="282"/>
      <c r="H35" s="78"/>
      <c r="I35" s="78"/>
      <c r="J35" s="113">
        <f t="shared" si="0"/>
        <v>0</v>
      </c>
      <c r="K35" s="38" t="s">
        <v>121</v>
      </c>
      <c r="L35" s="44">
        <f t="shared" si="1"/>
        <v>0</v>
      </c>
      <c r="M35" s="78"/>
      <c r="N35" s="127"/>
      <c r="O35" s="72">
        <f t="shared" si="3"/>
        <v>0</v>
      </c>
      <c r="P35" s="73"/>
      <c r="Q35" s="73"/>
      <c r="R35" s="73"/>
      <c r="S35" s="73"/>
      <c r="T35" s="73"/>
      <c r="U35" s="73"/>
      <c r="V35" s="73"/>
      <c r="W35" s="112"/>
      <c r="X35" s="73"/>
      <c r="Y35" s="73"/>
      <c r="Z35" s="73"/>
      <c r="AA35" s="73"/>
      <c r="AB35" s="112"/>
      <c r="AC35" s="73"/>
      <c r="AD35" s="73"/>
      <c r="AE35" s="81"/>
      <c r="AF35" s="72">
        <f>AG35+AH35+AI35+AJ35+AK35</f>
        <v>0</v>
      </c>
      <c r="AG35" s="73"/>
      <c r="AH35" s="73"/>
      <c r="AI35" s="73"/>
      <c r="AJ35" s="73"/>
      <c r="AK35" s="73"/>
      <c r="AL35" s="73"/>
    </row>
    <row r="36" spans="1:38" s="41" customFormat="1" ht="53.25" customHeight="1" x14ac:dyDescent="0.2">
      <c r="A36" s="293" t="s">
        <v>447</v>
      </c>
      <c r="B36" s="293" t="s">
        <v>107</v>
      </c>
      <c r="C36" s="43" t="s">
        <v>169</v>
      </c>
      <c r="D36" s="36"/>
      <c r="E36" s="120" t="s">
        <v>292</v>
      </c>
      <c r="F36" s="121" t="s">
        <v>108</v>
      </c>
      <c r="G36" s="281"/>
      <c r="H36" s="78"/>
      <c r="I36" s="78"/>
      <c r="J36" s="113">
        <f t="shared" si="0"/>
        <v>0</v>
      </c>
      <c r="K36" s="38" t="s">
        <v>927</v>
      </c>
      <c r="L36" s="44">
        <f t="shared" si="1"/>
        <v>0</v>
      </c>
      <c r="M36" s="78"/>
      <c r="N36" s="127"/>
      <c r="O36" s="44">
        <f t="shared" si="3"/>
        <v>0</v>
      </c>
      <c r="P36" s="39"/>
      <c r="Q36" s="39"/>
      <c r="R36" s="39"/>
      <c r="S36" s="39"/>
      <c r="T36" s="39"/>
      <c r="U36" s="39"/>
      <c r="V36" s="39"/>
      <c r="W36" s="110"/>
      <c r="X36" s="39"/>
      <c r="Y36" s="39"/>
      <c r="Z36" s="39"/>
      <c r="AA36" s="39"/>
      <c r="AB36" s="110"/>
      <c r="AC36" s="39"/>
      <c r="AD36" s="39"/>
      <c r="AE36" s="80"/>
      <c r="AF36" s="44">
        <f t="shared" si="2"/>
        <v>0</v>
      </c>
      <c r="AG36" s="39"/>
      <c r="AH36" s="39"/>
      <c r="AI36" s="39"/>
      <c r="AJ36" s="39"/>
      <c r="AK36" s="39"/>
      <c r="AL36" s="39"/>
    </row>
    <row r="37" spans="1:38" s="41" customFormat="1" ht="53.25" customHeight="1" x14ac:dyDescent="0.2">
      <c r="A37" s="293" t="s">
        <v>447</v>
      </c>
      <c r="B37" s="293" t="s">
        <v>107</v>
      </c>
      <c r="C37" s="43" t="s">
        <v>169</v>
      </c>
      <c r="D37" s="36"/>
      <c r="E37" s="120" t="s">
        <v>293</v>
      </c>
      <c r="F37" s="121" t="s">
        <v>108</v>
      </c>
      <c r="G37" s="281"/>
      <c r="H37" s="78"/>
      <c r="I37" s="78"/>
      <c r="J37" s="113">
        <f t="shared" si="0"/>
        <v>0</v>
      </c>
      <c r="K37" s="38" t="s">
        <v>122</v>
      </c>
      <c r="L37" s="44">
        <f t="shared" si="1"/>
        <v>0</v>
      </c>
      <c r="M37" s="78"/>
      <c r="N37" s="127"/>
      <c r="O37" s="44">
        <f t="shared" si="3"/>
        <v>0</v>
      </c>
      <c r="P37" s="39"/>
      <c r="Q37" s="39"/>
      <c r="R37" s="39"/>
      <c r="S37" s="39"/>
      <c r="T37" s="39"/>
      <c r="U37" s="39"/>
      <c r="V37" s="39"/>
      <c r="W37" s="110"/>
      <c r="X37" s="39"/>
      <c r="Y37" s="39"/>
      <c r="Z37" s="39"/>
      <c r="AA37" s="39"/>
      <c r="AB37" s="110"/>
      <c r="AC37" s="39"/>
      <c r="AD37" s="39"/>
      <c r="AE37" s="80"/>
      <c r="AF37" s="44">
        <f t="shared" si="2"/>
        <v>0</v>
      </c>
      <c r="AG37" s="39"/>
      <c r="AH37" s="39"/>
      <c r="AI37" s="39"/>
      <c r="AJ37" s="39"/>
      <c r="AK37" s="39"/>
      <c r="AL37" s="39"/>
    </row>
    <row r="38" spans="1:38" s="41" customFormat="1" ht="53.25" customHeight="1" x14ac:dyDescent="0.2">
      <c r="A38" s="293" t="s">
        <v>447</v>
      </c>
      <c r="B38" s="293" t="s">
        <v>107</v>
      </c>
      <c r="C38" s="43" t="s">
        <v>169</v>
      </c>
      <c r="D38" s="36" t="s">
        <v>224</v>
      </c>
      <c r="E38" s="122" t="s">
        <v>815</v>
      </c>
      <c r="F38" s="123" t="s">
        <v>816</v>
      </c>
      <c r="G38" s="281"/>
      <c r="H38" s="78"/>
      <c r="I38" s="78"/>
      <c r="J38" s="113">
        <f>IF(G38=0,0,L38/G38)</f>
        <v>0</v>
      </c>
      <c r="K38" s="38" t="s">
        <v>123</v>
      </c>
      <c r="L38" s="44">
        <f t="shared" si="1"/>
        <v>0</v>
      </c>
      <c r="M38" s="78"/>
      <c r="N38" s="127"/>
      <c r="O38" s="44">
        <f>P38+Q38+R38+S38+T38</f>
        <v>0</v>
      </c>
      <c r="P38" s="39"/>
      <c r="Q38" s="39"/>
      <c r="R38" s="39"/>
      <c r="S38" s="39"/>
      <c r="T38" s="39"/>
      <c r="U38" s="39"/>
      <c r="V38" s="39"/>
      <c r="W38" s="110"/>
      <c r="X38" s="39"/>
      <c r="Y38" s="39"/>
      <c r="Z38" s="39"/>
      <c r="AA38" s="39"/>
      <c r="AB38" s="110"/>
      <c r="AC38" s="39"/>
      <c r="AD38" s="39"/>
      <c r="AE38" s="80"/>
      <c r="AF38" s="44">
        <f>AG38+AH38+AI38+AJ38+AK38</f>
        <v>0</v>
      </c>
      <c r="AG38" s="39"/>
      <c r="AH38" s="39"/>
      <c r="AI38" s="39"/>
      <c r="AJ38" s="39"/>
      <c r="AK38" s="39"/>
      <c r="AL38" s="39"/>
    </row>
    <row r="39" spans="1:38" s="41" customFormat="1" ht="80.25" customHeight="1" x14ac:dyDescent="0.2">
      <c r="A39" s="293" t="s">
        <v>448</v>
      </c>
      <c r="B39" s="293" t="s">
        <v>189</v>
      </c>
      <c r="C39" s="43" t="s">
        <v>190</v>
      </c>
      <c r="D39" s="36"/>
      <c r="E39" s="120" t="s">
        <v>294</v>
      </c>
      <c r="F39" s="121" t="s">
        <v>108</v>
      </c>
      <c r="G39" s="281"/>
      <c r="H39" s="78"/>
      <c r="I39" s="78"/>
      <c r="J39" s="113">
        <f t="shared" si="0"/>
        <v>0</v>
      </c>
      <c r="K39" s="38" t="s">
        <v>124</v>
      </c>
      <c r="L39" s="44">
        <f t="shared" si="1"/>
        <v>0</v>
      </c>
      <c r="M39" s="78"/>
      <c r="N39" s="127"/>
      <c r="O39" s="44">
        <f t="shared" si="3"/>
        <v>0</v>
      </c>
      <c r="P39" s="39"/>
      <c r="Q39" s="39"/>
      <c r="R39" s="39"/>
      <c r="S39" s="39"/>
      <c r="T39" s="39"/>
      <c r="U39" s="39"/>
      <c r="V39" s="39"/>
      <c r="W39" s="110"/>
      <c r="X39" s="39"/>
      <c r="Y39" s="39"/>
      <c r="Z39" s="39"/>
      <c r="AA39" s="39"/>
      <c r="AB39" s="110"/>
      <c r="AC39" s="39"/>
      <c r="AD39" s="39"/>
      <c r="AE39" s="80"/>
      <c r="AF39" s="44">
        <f t="shared" si="2"/>
        <v>0</v>
      </c>
      <c r="AG39" s="39"/>
      <c r="AH39" s="39"/>
      <c r="AI39" s="39"/>
      <c r="AJ39" s="39"/>
      <c r="AK39" s="39"/>
      <c r="AL39" s="39"/>
    </row>
    <row r="40" spans="1:38" s="50" customFormat="1" ht="58.5" customHeight="1" x14ac:dyDescent="0.2">
      <c r="A40" s="293" t="s">
        <v>449</v>
      </c>
      <c r="B40" s="293" t="s">
        <v>107</v>
      </c>
      <c r="C40" s="42" t="s">
        <v>187</v>
      </c>
      <c r="D40" s="36"/>
      <c r="E40" s="120" t="s">
        <v>295</v>
      </c>
      <c r="F40" s="120" t="s">
        <v>108</v>
      </c>
      <c r="G40" s="281"/>
      <c r="H40" s="78"/>
      <c r="I40" s="78"/>
      <c r="J40" s="113">
        <f t="shared" si="0"/>
        <v>0</v>
      </c>
      <c r="K40" s="38" t="s">
        <v>125</v>
      </c>
      <c r="L40" s="44">
        <f t="shared" si="1"/>
        <v>0</v>
      </c>
      <c r="M40" s="78"/>
      <c r="N40" s="127"/>
      <c r="O40" s="44">
        <f t="shared" si="3"/>
        <v>0</v>
      </c>
      <c r="P40" s="39"/>
      <c r="Q40" s="39"/>
      <c r="R40" s="39"/>
      <c r="S40" s="39"/>
      <c r="T40" s="39"/>
      <c r="U40" s="39"/>
      <c r="V40" s="39"/>
      <c r="W40" s="110"/>
      <c r="X40" s="39"/>
      <c r="Y40" s="39"/>
      <c r="Z40" s="39"/>
      <c r="AA40" s="39"/>
      <c r="AB40" s="110"/>
      <c r="AC40" s="39"/>
      <c r="AD40" s="39"/>
      <c r="AE40" s="80"/>
      <c r="AF40" s="44">
        <f t="shared" si="2"/>
        <v>0</v>
      </c>
      <c r="AG40" s="39"/>
      <c r="AH40" s="39"/>
      <c r="AI40" s="39"/>
      <c r="AJ40" s="39"/>
      <c r="AK40" s="39"/>
      <c r="AL40" s="39"/>
    </row>
    <row r="41" spans="1:38" s="41" customFormat="1" ht="43.5" customHeight="1" x14ac:dyDescent="0.2">
      <c r="A41" s="293" t="s">
        <v>440</v>
      </c>
      <c r="B41" s="293" t="s">
        <v>165</v>
      </c>
      <c r="C41" s="42"/>
      <c r="D41" s="36"/>
      <c r="E41" s="120" t="s">
        <v>296</v>
      </c>
      <c r="F41" s="121" t="s">
        <v>108</v>
      </c>
      <c r="G41" s="281"/>
      <c r="H41" s="78"/>
      <c r="I41" s="78"/>
      <c r="J41" s="113">
        <f t="shared" si="0"/>
        <v>0</v>
      </c>
      <c r="K41" s="38" t="s">
        <v>321</v>
      </c>
      <c r="L41" s="44">
        <f t="shared" si="1"/>
        <v>0</v>
      </c>
      <c r="M41" s="78"/>
      <c r="N41" s="127"/>
      <c r="O41" s="44">
        <f t="shared" si="3"/>
        <v>0</v>
      </c>
      <c r="P41" s="39"/>
      <c r="Q41" s="39"/>
      <c r="R41" s="39"/>
      <c r="S41" s="39"/>
      <c r="T41" s="39"/>
      <c r="U41" s="39"/>
      <c r="V41" s="39"/>
      <c r="W41" s="110"/>
      <c r="X41" s="39"/>
      <c r="Y41" s="39"/>
      <c r="Z41" s="39"/>
      <c r="AA41" s="39"/>
      <c r="AB41" s="110"/>
      <c r="AC41" s="39"/>
      <c r="AD41" s="39"/>
      <c r="AE41" s="80"/>
      <c r="AF41" s="44">
        <f t="shared" si="2"/>
        <v>0</v>
      </c>
      <c r="AG41" s="39"/>
      <c r="AH41" s="39"/>
      <c r="AI41" s="39"/>
      <c r="AJ41" s="39"/>
      <c r="AK41" s="39"/>
      <c r="AL41" s="39"/>
    </row>
    <row r="42" spans="1:38" s="41" customFormat="1" ht="44.25" customHeight="1" x14ac:dyDescent="0.2">
      <c r="A42" s="293" t="s">
        <v>450</v>
      </c>
      <c r="B42" s="293" t="s">
        <v>162</v>
      </c>
      <c r="C42" s="43" t="s">
        <v>157</v>
      </c>
      <c r="D42" s="36"/>
      <c r="E42" s="120" t="s">
        <v>297</v>
      </c>
      <c r="F42" s="121" t="s">
        <v>108</v>
      </c>
      <c r="G42" s="281"/>
      <c r="H42" s="78"/>
      <c r="I42" s="78"/>
      <c r="J42" s="113">
        <f t="shared" si="0"/>
        <v>0</v>
      </c>
      <c r="K42" s="38" t="s">
        <v>322</v>
      </c>
      <c r="L42" s="44">
        <f t="shared" si="1"/>
        <v>0</v>
      </c>
      <c r="M42" s="78"/>
      <c r="N42" s="127"/>
      <c r="O42" s="44">
        <f t="shared" si="3"/>
        <v>0</v>
      </c>
      <c r="P42" s="39"/>
      <c r="Q42" s="39"/>
      <c r="R42" s="39"/>
      <c r="S42" s="39"/>
      <c r="T42" s="39"/>
      <c r="U42" s="39"/>
      <c r="V42" s="39"/>
      <c r="W42" s="110"/>
      <c r="X42" s="39"/>
      <c r="Y42" s="39"/>
      <c r="Z42" s="39"/>
      <c r="AA42" s="39"/>
      <c r="AB42" s="110"/>
      <c r="AC42" s="39"/>
      <c r="AD42" s="39"/>
      <c r="AE42" s="80"/>
      <c r="AF42" s="44">
        <f t="shared" si="2"/>
        <v>0</v>
      </c>
      <c r="AG42" s="39"/>
      <c r="AH42" s="39"/>
      <c r="AI42" s="39"/>
      <c r="AJ42" s="39"/>
      <c r="AK42" s="39"/>
      <c r="AL42" s="39"/>
    </row>
    <row r="43" spans="1:38" s="41" customFormat="1" ht="69" customHeight="1" x14ac:dyDescent="0.2">
      <c r="A43" s="293" t="s">
        <v>437</v>
      </c>
      <c r="B43" s="293" t="s">
        <v>156</v>
      </c>
      <c r="C43" s="43" t="s">
        <v>767</v>
      </c>
      <c r="D43" s="36"/>
      <c r="E43" s="120" t="s">
        <v>298</v>
      </c>
      <c r="F43" s="121" t="s">
        <v>108</v>
      </c>
      <c r="G43" s="281"/>
      <c r="H43" s="78"/>
      <c r="I43" s="78"/>
      <c r="J43" s="113">
        <f t="shared" si="0"/>
        <v>0</v>
      </c>
      <c r="K43" s="38" t="s">
        <v>323</v>
      </c>
      <c r="L43" s="44">
        <f t="shared" ref="L43:L74" si="4">O43+U43+W43+X43+Y43+Z43+AA43+AB43+AC43+AD43+AF43+AL43</f>
        <v>0</v>
      </c>
      <c r="M43" s="78"/>
      <c r="N43" s="127"/>
      <c r="O43" s="44">
        <f t="shared" si="3"/>
        <v>0</v>
      </c>
      <c r="P43" s="39"/>
      <c r="Q43" s="39"/>
      <c r="R43" s="39"/>
      <c r="S43" s="39"/>
      <c r="T43" s="39"/>
      <c r="U43" s="39"/>
      <c r="V43" s="39"/>
      <c r="W43" s="110"/>
      <c r="X43" s="39"/>
      <c r="Y43" s="39"/>
      <c r="Z43" s="39"/>
      <c r="AA43" s="39"/>
      <c r="AB43" s="110"/>
      <c r="AC43" s="39"/>
      <c r="AD43" s="39"/>
      <c r="AE43" s="80"/>
      <c r="AF43" s="44">
        <f t="shared" si="2"/>
        <v>0</v>
      </c>
      <c r="AG43" s="39"/>
      <c r="AH43" s="39"/>
      <c r="AI43" s="39"/>
      <c r="AJ43" s="39"/>
      <c r="AK43" s="39"/>
      <c r="AL43" s="39"/>
    </row>
    <row r="44" spans="1:38" s="41" customFormat="1" ht="65.25" customHeight="1" x14ac:dyDescent="0.2">
      <c r="A44" s="293" t="s">
        <v>455</v>
      </c>
      <c r="B44" s="293" t="s">
        <v>188</v>
      </c>
      <c r="C44" s="43" t="s">
        <v>188</v>
      </c>
      <c r="D44" s="36"/>
      <c r="E44" s="120" t="s">
        <v>299</v>
      </c>
      <c r="F44" s="121" t="s">
        <v>108</v>
      </c>
      <c r="G44" s="281"/>
      <c r="H44" s="78"/>
      <c r="I44" s="78"/>
      <c r="J44" s="113">
        <f t="shared" si="0"/>
        <v>0</v>
      </c>
      <c r="K44" s="38" t="s">
        <v>324</v>
      </c>
      <c r="L44" s="44">
        <f t="shared" si="4"/>
        <v>0</v>
      </c>
      <c r="M44" s="78"/>
      <c r="N44" s="127"/>
      <c r="O44" s="44">
        <f t="shared" si="3"/>
        <v>0</v>
      </c>
      <c r="P44" s="39"/>
      <c r="Q44" s="39"/>
      <c r="R44" s="39"/>
      <c r="S44" s="39"/>
      <c r="T44" s="39"/>
      <c r="U44" s="39"/>
      <c r="V44" s="39"/>
      <c r="W44" s="110"/>
      <c r="X44" s="39"/>
      <c r="Y44" s="39"/>
      <c r="Z44" s="39"/>
      <c r="AA44" s="39"/>
      <c r="AB44" s="110"/>
      <c r="AC44" s="39"/>
      <c r="AD44" s="39"/>
      <c r="AE44" s="80"/>
      <c r="AF44" s="44">
        <f t="shared" si="2"/>
        <v>0</v>
      </c>
      <c r="AG44" s="39"/>
      <c r="AH44" s="39"/>
      <c r="AI44" s="39"/>
      <c r="AJ44" s="39"/>
      <c r="AK44" s="39"/>
      <c r="AL44" s="39"/>
    </row>
    <row r="45" spans="1:38" s="41" customFormat="1" ht="42" customHeight="1" x14ac:dyDescent="0.2">
      <c r="A45" s="293" t="s">
        <v>441</v>
      </c>
      <c r="B45" s="293" t="s">
        <v>197</v>
      </c>
      <c r="C45" s="43"/>
      <c r="D45" s="36"/>
      <c r="E45" s="120" t="s">
        <v>300</v>
      </c>
      <c r="F45" s="121" t="s">
        <v>108</v>
      </c>
      <c r="G45" s="281"/>
      <c r="H45" s="78"/>
      <c r="I45" s="78"/>
      <c r="J45" s="113">
        <f t="shared" si="0"/>
        <v>0</v>
      </c>
      <c r="K45" s="38" t="s">
        <v>126</v>
      </c>
      <c r="L45" s="44">
        <f t="shared" si="4"/>
        <v>0</v>
      </c>
      <c r="M45" s="78"/>
      <c r="N45" s="127"/>
      <c r="O45" s="44">
        <f t="shared" si="3"/>
        <v>0</v>
      </c>
      <c r="P45" s="39"/>
      <c r="Q45" s="39"/>
      <c r="R45" s="39"/>
      <c r="S45" s="39"/>
      <c r="T45" s="39"/>
      <c r="U45" s="39"/>
      <c r="V45" s="39"/>
      <c r="W45" s="110"/>
      <c r="X45" s="39"/>
      <c r="Y45" s="39"/>
      <c r="Z45" s="39"/>
      <c r="AA45" s="39"/>
      <c r="AB45" s="110"/>
      <c r="AC45" s="39"/>
      <c r="AD45" s="39"/>
      <c r="AE45" s="80"/>
      <c r="AF45" s="44">
        <f t="shared" si="2"/>
        <v>0</v>
      </c>
      <c r="AG45" s="39"/>
      <c r="AH45" s="39"/>
      <c r="AI45" s="39"/>
      <c r="AJ45" s="39"/>
      <c r="AK45" s="39"/>
      <c r="AL45" s="39"/>
    </row>
    <row r="46" spans="1:38" s="41" customFormat="1" ht="52.9" customHeight="1" x14ac:dyDescent="0.2">
      <c r="A46" s="293" t="s">
        <v>457</v>
      </c>
      <c r="B46" s="293" t="s">
        <v>107</v>
      </c>
      <c r="C46" s="43" t="s">
        <v>239</v>
      </c>
      <c r="D46" s="36"/>
      <c r="E46" s="120" t="s">
        <v>301</v>
      </c>
      <c r="F46" s="121" t="s">
        <v>108</v>
      </c>
      <c r="G46" s="281"/>
      <c r="H46" s="78"/>
      <c r="I46" s="78"/>
      <c r="J46" s="113">
        <f t="shared" si="0"/>
        <v>0</v>
      </c>
      <c r="K46" s="38" t="s">
        <v>127</v>
      </c>
      <c r="L46" s="44">
        <f t="shared" si="4"/>
        <v>0</v>
      </c>
      <c r="M46" s="78"/>
      <c r="N46" s="127"/>
      <c r="O46" s="44">
        <f t="shared" si="3"/>
        <v>0</v>
      </c>
      <c r="P46" s="39"/>
      <c r="Q46" s="39"/>
      <c r="R46" s="39"/>
      <c r="S46" s="39"/>
      <c r="T46" s="39"/>
      <c r="U46" s="39"/>
      <c r="V46" s="39"/>
      <c r="W46" s="110"/>
      <c r="X46" s="39"/>
      <c r="Y46" s="39"/>
      <c r="Z46" s="39"/>
      <c r="AA46" s="39"/>
      <c r="AB46" s="110"/>
      <c r="AC46" s="39"/>
      <c r="AD46" s="39"/>
      <c r="AE46" s="80"/>
      <c r="AF46" s="44">
        <f t="shared" si="2"/>
        <v>0</v>
      </c>
      <c r="AG46" s="39"/>
      <c r="AH46" s="39"/>
      <c r="AI46" s="39"/>
      <c r="AJ46" s="39"/>
      <c r="AK46" s="39"/>
      <c r="AL46" s="39"/>
    </row>
    <row r="47" spans="1:38" s="41" customFormat="1" ht="70.5" customHeight="1" x14ac:dyDescent="0.2">
      <c r="A47" s="293" t="s">
        <v>433</v>
      </c>
      <c r="B47" s="293" t="s">
        <v>156</v>
      </c>
      <c r="C47" s="42" t="s">
        <v>157</v>
      </c>
      <c r="D47" s="36"/>
      <c r="E47" s="120" t="s">
        <v>297</v>
      </c>
      <c r="F47" s="121" t="s">
        <v>108</v>
      </c>
      <c r="G47" s="281"/>
      <c r="H47" s="78"/>
      <c r="I47" s="78"/>
      <c r="J47" s="113">
        <f t="shared" si="0"/>
        <v>0</v>
      </c>
      <c r="K47" s="38" t="s">
        <v>128</v>
      </c>
      <c r="L47" s="44">
        <f t="shared" si="4"/>
        <v>0</v>
      </c>
      <c r="M47" s="78"/>
      <c r="N47" s="127"/>
      <c r="O47" s="44">
        <f t="shared" si="3"/>
        <v>0</v>
      </c>
      <c r="P47" s="39"/>
      <c r="Q47" s="39"/>
      <c r="R47" s="39"/>
      <c r="S47" s="39"/>
      <c r="T47" s="39"/>
      <c r="U47" s="39"/>
      <c r="V47" s="39"/>
      <c r="W47" s="110"/>
      <c r="X47" s="39"/>
      <c r="Y47" s="39"/>
      <c r="Z47" s="39"/>
      <c r="AA47" s="39"/>
      <c r="AB47" s="110"/>
      <c r="AC47" s="39"/>
      <c r="AD47" s="39"/>
      <c r="AE47" s="80"/>
      <c r="AF47" s="44">
        <f t="shared" si="2"/>
        <v>0</v>
      </c>
      <c r="AG47" s="39"/>
      <c r="AH47" s="39"/>
      <c r="AI47" s="39"/>
      <c r="AJ47" s="39"/>
      <c r="AK47" s="39"/>
      <c r="AL47" s="39"/>
    </row>
    <row r="48" spans="1:38" s="50" customFormat="1" ht="70.5" customHeight="1" x14ac:dyDescent="0.2">
      <c r="A48" s="293" t="s">
        <v>434</v>
      </c>
      <c r="B48" s="293" t="s">
        <v>156</v>
      </c>
      <c r="C48" s="42" t="s">
        <v>759</v>
      </c>
      <c r="D48" s="36"/>
      <c r="E48" s="120" t="s">
        <v>297</v>
      </c>
      <c r="F48" s="120" t="s">
        <v>108</v>
      </c>
      <c r="G48" s="281"/>
      <c r="H48" s="78"/>
      <c r="I48" s="78"/>
      <c r="J48" s="113">
        <f>IF(G48=0,0,L48/G48)</f>
        <v>0</v>
      </c>
      <c r="K48" s="38" t="s">
        <v>129</v>
      </c>
      <c r="L48" s="44">
        <f t="shared" si="4"/>
        <v>0</v>
      </c>
      <c r="M48" s="78"/>
      <c r="N48" s="127"/>
      <c r="O48" s="44">
        <f t="shared" si="3"/>
        <v>0</v>
      </c>
      <c r="P48" s="39"/>
      <c r="Q48" s="39"/>
      <c r="R48" s="39"/>
      <c r="S48" s="39"/>
      <c r="T48" s="39"/>
      <c r="U48" s="39"/>
      <c r="V48" s="39"/>
      <c r="W48" s="110"/>
      <c r="X48" s="39"/>
      <c r="Y48" s="39"/>
      <c r="Z48" s="39"/>
      <c r="AA48" s="39"/>
      <c r="AB48" s="110"/>
      <c r="AC48" s="39"/>
      <c r="AD48" s="39"/>
      <c r="AE48" s="80"/>
      <c r="AF48" s="44">
        <f t="shared" si="2"/>
        <v>0</v>
      </c>
      <c r="AG48" s="39"/>
      <c r="AH48" s="39"/>
      <c r="AI48" s="39"/>
      <c r="AJ48" s="39"/>
      <c r="AK48" s="39"/>
      <c r="AL48" s="39"/>
    </row>
    <row r="49" spans="1:40" s="41" customFormat="1" ht="107.25" customHeight="1" x14ac:dyDescent="0.2">
      <c r="A49" s="293" t="s">
        <v>456</v>
      </c>
      <c r="B49" s="293" t="s">
        <v>160</v>
      </c>
      <c r="C49" s="124" t="s">
        <v>161</v>
      </c>
      <c r="D49" s="69"/>
      <c r="E49" s="124" t="s">
        <v>302</v>
      </c>
      <c r="F49" s="125" t="s">
        <v>116</v>
      </c>
      <c r="G49" s="281"/>
      <c r="H49" s="78"/>
      <c r="I49" s="78"/>
      <c r="J49" s="113">
        <f t="shared" si="0"/>
        <v>0</v>
      </c>
      <c r="K49" s="38" t="s">
        <v>130</v>
      </c>
      <c r="L49" s="44">
        <f t="shared" si="4"/>
        <v>0</v>
      </c>
      <c r="M49" s="78"/>
      <c r="N49" s="127"/>
      <c r="O49" s="44">
        <f t="shared" si="3"/>
        <v>0</v>
      </c>
      <c r="P49" s="39"/>
      <c r="Q49" s="39"/>
      <c r="R49" s="39"/>
      <c r="S49" s="39"/>
      <c r="T49" s="39"/>
      <c r="U49" s="39"/>
      <c r="V49" s="39"/>
      <c r="W49" s="110"/>
      <c r="X49" s="39"/>
      <c r="Y49" s="39"/>
      <c r="Z49" s="39"/>
      <c r="AA49" s="39"/>
      <c r="AB49" s="110"/>
      <c r="AC49" s="39"/>
      <c r="AD49" s="39"/>
      <c r="AE49" s="80"/>
      <c r="AF49" s="44">
        <f t="shared" si="2"/>
        <v>0</v>
      </c>
      <c r="AG49" s="39"/>
      <c r="AH49" s="39"/>
      <c r="AI49" s="39"/>
      <c r="AJ49" s="39"/>
      <c r="AK49" s="39"/>
      <c r="AL49" s="39"/>
    </row>
    <row r="50" spans="1:40" s="41" customFormat="1" ht="109.5" customHeight="1" x14ac:dyDescent="0.2">
      <c r="A50" s="293" t="s">
        <v>456</v>
      </c>
      <c r="B50" s="293" t="s">
        <v>160</v>
      </c>
      <c r="C50" s="120" t="s">
        <v>161</v>
      </c>
      <c r="D50" s="70"/>
      <c r="E50" s="120" t="s">
        <v>303</v>
      </c>
      <c r="F50" s="126" t="s">
        <v>108</v>
      </c>
      <c r="G50" s="109"/>
      <c r="H50" s="78"/>
      <c r="I50" s="78"/>
      <c r="J50" s="113">
        <f t="shared" si="0"/>
        <v>0</v>
      </c>
      <c r="K50" s="38" t="s">
        <v>131</v>
      </c>
      <c r="L50" s="44">
        <f t="shared" si="4"/>
        <v>0</v>
      </c>
      <c r="M50" s="78"/>
      <c r="N50" s="127"/>
      <c r="O50" s="44">
        <f t="shared" si="3"/>
        <v>0</v>
      </c>
      <c r="P50" s="39"/>
      <c r="Q50" s="39"/>
      <c r="R50" s="39"/>
      <c r="S50" s="39"/>
      <c r="T50" s="39"/>
      <c r="U50" s="39"/>
      <c r="V50" s="39"/>
      <c r="W50" s="110"/>
      <c r="X50" s="39"/>
      <c r="Y50" s="39"/>
      <c r="Z50" s="39"/>
      <c r="AA50" s="39"/>
      <c r="AB50" s="110"/>
      <c r="AC50" s="39"/>
      <c r="AD50" s="39"/>
      <c r="AE50" s="80"/>
      <c r="AF50" s="44">
        <f t="shared" si="2"/>
        <v>0</v>
      </c>
      <c r="AG50" s="39"/>
      <c r="AH50" s="39"/>
      <c r="AI50" s="39"/>
      <c r="AJ50" s="39"/>
      <c r="AK50" s="39"/>
      <c r="AL50" s="39"/>
    </row>
    <row r="51" spans="1:40" s="41" customFormat="1" ht="57" customHeight="1" x14ac:dyDescent="0.2">
      <c r="A51" s="293" t="s">
        <v>458</v>
      </c>
      <c r="B51" s="293" t="s">
        <v>107</v>
      </c>
      <c r="C51" s="120" t="s">
        <v>199</v>
      </c>
      <c r="D51" s="70"/>
      <c r="E51" s="120" t="s">
        <v>304</v>
      </c>
      <c r="F51" s="126" t="s">
        <v>108</v>
      </c>
      <c r="G51" s="109"/>
      <c r="H51" s="78"/>
      <c r="I51" s="78"/>
      <c r="J51" s="113">
        <f t="shared" si="0"/>
        <v>0</v>
      </c>
      <c r="K51" s="38" t="s">
        <v>132</v>
      </c>
      <c r="L51" s="44">
        <f t="shared" si="4"/>
        <v>0</v>
      </c>
      <c r="M51" s="78"/>
      <c r="N51" s="127"/>
      <c r="O51" s="44">
        <f t="shared" si="3"/>
        <v>0</v>
      </c>
      <c r="P51" s="39"/>
      <c r="Q51" s="39"/>
      <c r="R51" s="39"/>
      <c r="S51" s="39"/>
      <c r="T51" s="39"/>
      <c r="U51" s="39"/>
      <c r="V51" s="39"/>
      <c r="W51" s="110"/>
      <c r="X51" s="39"/>
      <c r="Y51" s="39"/>
      <c r="Z51" s="39"/>
      <c r="AA51" s="39"/>
      <c r="AB51" s="110"/>
      <c r="AC51" s="39"/>
      <c r="AD51" s="39"/>
      <c r="AE51" s="80"/>
      <c r="AF51" s="44">
        <f t="shared" si="2"/>
        <v>0</v>
      </c>
      <c r="AG51" s="39"/>
      <c r="AH51" s="39"/>
      <c r="AI51" s="39"/>
      <c r="AJ51" s="39"/>
      <c r="AK51" s="39"/>
      <c r="AL51" s="39"/>
    </row>
    <row r="52" spans="1:40" s="41" customFormat="1" ht="57.75" customHeight="1" x14ac:dyDescent="0.2">
      <c r="A52" s="293" t="s">
        <v>459</v>
      </c>
      <c r="B52" s="293" t="s">
        <v>107</v>
      </c>
      <c r="C52" s="120" t="s">
        <v>155</v>
      </c>
      <c r="D52" s="70"/>
      <c r="E52" s="120" t="s">
        <v>305</v>
      </c>
      <c r="F52" s="126" t="s">
        <v>116</v>
      </c>
      <c r="G52" s="109"/>
      <c r="H52" s="78"/>
      <c r="I52" s="78"/>
      <c r="J52" s="113">
        <f t="shared" si="0"/>
        <v>0</v>
      </c>
      <c r="K52" s="38" t="s">
        <v>133</v>
      </c>
      <c r="L52" s="44">
        <f t="shared" si="4"/>
        <v>0</v>
      </c>
      <c r="M52" s="78"/>
      <c r="N52" s="127"/>
      <c r="O52" s="44">
        <f t="shared" si="3"/>
        <v>0</v>
      </c>
      <c r="P52" s="39"/>
      <c r="Q52" s="39"/>
      <c r="R52" s="39"/>
      <c r="S52" s="39"/>
      <c r="T52" s="39"/>
      <c r="U52" s="39"/>
      <c r="V52" s="39"/>
      <c r="W52" s="110"/>
      <c r="X52" s="39"/>
      <c r="Y52" s="39"/>
      <c r="Z52" s="39"/>
      <c r="AA52" s="39"/>
      <c r="AB52" s="110"/>
      <c r="AC52" s="39"/>
      <c r="AD52" s="39"/>
      <c r="AE52" s="80"/>
      <c r="AF52" s="44">
        <f t="shared" si="2"/>
        <v>0</v>
      </c>
      <c r="AG52" s="39"/>
      <c r="AH52" s="39"/>
      <c r="AI52" s="39"/>
      <c r="AJ52" s="39"/>
      <c r="AK52" s="39"/>
      <c r="AL52" s="39"/>
    </row>
    <row r="53" spans="1:40" s="41" customFormat="1" ht="70.5" customHeight="1" x14ac:dyDescent="0.2">
      <c r="A53" s="293" t="s">
        <v>460</v>
      </c>
      <c r="B53" s="293" t="s">
        <v>107</v>
      </c>
      <c r="C53" s="43" t="s">
        <v>186</v>
      </c>
      <c r="D53" s="70"/>
      <c r="E53" s="120" t="s">
        <v>292</v>
      </c>
      <c r="F53" s="126" t="s">
        <v>108</v>
      </c>
      <c r="G53" s="109"/>
      <c r="H53" s="78"/>
      <c r="I53" s="78"/>
      <c r="J53" s="113">
        <f t="shared" si="0"/>
        <v>0</v>
      </c>
      <c r="K53" s="38" t="s">
        <v>134</v>
      </c>
      <c r="L53" s="44">
        <f t="shared" si="4"/>
        <v>0</v>
      </c>
      <c r="M53" s="78"/>
      <c r="N53" s="127"/>
      <c r="O53" s="44">
        <f t="shared" si="3"/>
        <v>0</v>
      </c>
      <c r="P53" s="39"/>
      <c r="Q53" s="39"/>
      <c r="R53" s="39"/>
      <c r="S53" s="39"/>
      <c r="T53" s="39"/>
      <c r="U53" s="39"/>
      <c r="V53" s="39"/>
      <c r="W53" s="110"/>
      <c r="X53" s="39"/>
      <c r="Y53" s="39"/>
      <c r="Z53" s="39"/>
      <c r="AA53" s="39"/>
      <c r="AB53" s="110"/>
      <c r="AC53" s="39"/>
      <c r="AD53" s="39"/>
      <c r="AE53" s="80"/>
      <c r="AF53" s="44">
        <f t="shared" si="2"/>
        <v>0</v>
      </c>
      <c r="AG53" s="39"/>
      <c r="AH53" s="39"/>
      <c r="AI53" s="39"/>
      <c r="AJ53" s="39"/>
      <c r="AK53" s="39"/>
      <c r="AL53" s="39"/>
    </row>
    <row r="54" spans="1:40" s="41" customFormat="1" ht="54" customHeight="1" x14ac:dyDescent="0.2">
      <c r="A54" s="293" t="s">
        <v>451</v>
      </c>
      <c r="B54" s="293" t="s">
        <v>162</v>
      </c>
      <c r="C54" s="43" t="s">
        <v>168</v>
      </c>
      <c r="D54" s="70"/>
      <c r="E54" s="120" t="s">
        <v>298</v>
      </c>
      <c r="F54" s="126" t="s">
        <v>108</v>
      </c>
      <c r="G54" s="109"/>
      <c r="H54" s="78"/>
      <c r="I54" s="78"/>
      <c r="J54" s="113">
        <f t="shared" si="0"/>
        <v>0</v>
      </c>
      <c r="K54" s="38" t="s">
        <v>135</v>
      </c>
      <c r="L54" s="44">
        <f t="shared" si="4"/>
        <v>0</v>
      </c>
      <c r="M54" s="78"/>
      <c r="N54" s="127"/>
      <c r="O54" s="44">
        <f t="shared" si="3"/>
        <v>0</v>
      </c>
      <c r="P54" s="39"/>
      <c r="Q54" s="39"/>
      <c r="R54" s="39"/>
      <c r="S54" s="39"/>
      <c r="T54" s="39"/>
      <c r="U54" s="39"/>
      <c r="V54" s="39"/>
      <c r="W54" s="110"/>
      <c r="X54" s="39"/>
      <c r="Y54" s="39"/>
      <c r="Z54" s="39"/>
      <c r="AA54" s="39"/>
      <c r="AB54" s="110"/>
      <c r="AC54" s="39"/>
      <c r="AD54" s="39"/>
      <c r="AE54" s="80"/>
      <c r="AF54" s="44">
        <f t="shared" si="2"/>
        <v>0</v>
      </c>
      <c r="AG54" s="39"/>
      <c r="AH54" s="39"/>
      <c r="AI54" s="39"/>
      <c r="AJ54" s="39"/>
      <c r="AK54" s="39"/>
      <c r="AL54" s="39"/>
    </row>
    <row r="55" spans="1:40" s="41" customFormat="1" ht="67.5" customHeight="1" x14ac:dyDescent="0.2">
      <c r="A55" s="293" t="s">
        <v>474</v>
      </c>
      <c r="B55" s="293" t="s">
        <v>238</v>
      </c>
      <c r="C55" s="43" t="s">
        <v>242</v>
      </c>
      <c r="D55" s="70"/>
      <c r="E55" s="120" t="s">
        <v>307</v>
      </c>
      <c r="F55" s="126" t="s">
        <v>108</v>
      </c>
      <c r="G55" s="109"/>
      <c r="H55" s="78"/>
      <c r="I55" s="78"/>
      <c r="J55" s="113">
        <f t="shared" si="0"/>
        <v>0</v>
      </c>
      <c r="K55" s="38" t="s">
        <v>136</v>
      </c>
      <c r="L55" s="44">
        <f t="shared" si="4"/>
        <v>0</v>
      </c>
      <c r="M55" s="78"/>
      <c r="N55" s="127"/>
      <c r="O55" s="44">
        <f t="shared" si="3"/>
        <v>0</v>
      </c>
      <c r="P55" s="39"/>
      <c r="Q55" s="39"/>
      <c r="R55" s="39"/>
      <c r="S55" s="39"/>
      <c r="T55" s="39"/>
      <c r="U55" s="39"/>
      <c r="V55" s="39"/>
      <c r="W55" s="110"/>
      <c r="X55" s="39"/>
      <c r="Y55" s="39"/>
      <c r="Z55" s="39"/>
      <c r="AA55" s="39"/>
      <c r="AB55" s="110"/>
      <c r="AC55" s="39"/>
      <c r="AD55" s="39"/>
      <c r="AE55" s="80"/>
      <c r="AF55" s="44">
        <f t="shared" si="2"/>
        <v>0</v>
      </c>
      <c r="AG55" s="39"/>
      <c r="AH55" s="39"/>
      <c r="AI55" s="39"/>
      <c r="AJ55" s="39"/>
      <c r="AK55" s="39"/>
      <c r="AL55" s="39"/>
    </row>
    <row r="56" spans="1:40" s="41" customFormat="1" ht="40.5" customHeight="1" x14ac:dyDescent="0.2">
      <c r="A56" s="293" t="s">
        <v>732</v>
      </c>
      <c r="B56" s="293" t="s">
        <v>166</v>
      </c>
      <c r="C56" s="43" t="s">
        <v>745</v>
      </c>
      <c r="D56" s="70"/>
      <c r="E56" s="120" t="s">
        <v>747</v>
      </c>
      <c r="F56" s="126" t="s">
        <v>108</v>
      </c>
      <c r="G56" s="109"/>
      <c r="H56" s="78"/>
      <c r="I56" s="78"/>
      <c r="J56" s="113">
        <f t="shared" si="0"/>
        <v>0</v>
      </c>
      <c r="K56" s="38" t="s">
        <v>928</v>
      </c>
      <c r="L56" s="44">
        <f t="shared" si="4"/>
        <v>0</v>
      </c>
      <c r="M56" s="78"/>
      <c r="N56" s="127"/>
      <c r="O56" s="44">
        <f t="shared" si="3"/>
        <v>0</v>
      </c>
      <c r="P56" s="39"/>
      <c r="Q56" s="39"/>
      <c r="R56" s="39"/>
      <c r="S56" s="39"/>
      <c r="T56" s="39"/>
      <c r="U56" s="39"/>
      <c r="V56" s="39"/>
      <c r="W56" s="110"/>
      <c r="X56" s="39"/>
      <c r="Y56" s="39"/>
      <c r="Z56" s="39"/>
      <c r="AA56" s="39"/>
      <c r="AB56" s="110"/>
      <c r="AC56" s="39"/>
      <c r="AD56" s="39"/>
      <c r="AE56" s="80"/>
      <c r="AF56" s="44">
        <f t="shared" si="2"/>
        <v>0</v>
      </c>
      <c r="AG56" s="39"/>
      <c r="AH56" s="39"/>
      <c r="AI56" s="39"/>
      <c r="AJ56" s="39"/>
      <c r="AK56" s="39"/>
      <c r="AL56" s="39"/>
    </row>
    <row r="57" spans="1:40" s="52" customFormat="1" ht="57" customHeight="1" x14ac:dyDescent="0.2">
      <c r="A57" s="293" t="s">
        <v>452</v>
      </c>
      <c r="B57" s="293" t="s">
        <v>162</v>
      </c>
      <c r="C57" s="42" t="s">
        <v>164</v>
      </c>
      <c r="D57" s="70"/>
      <c r="E57" s="120" t="s">
        <v>308</v>
      </c>
      <c r="F57" s="120" t="s">
        <v>108</v>
      </c>
      <c r="G57" s="109"/>
      <c r="H57" s="78"/>
      <c r="I57" s="78"/>
      <c r="J57" s="113">
        <f t="shared" si="0"/>
        <v>0</v>
      </c>
      <c r="K57" s="38" t="s">
        <v>137</v>
      </c>
      <c r="L57" s="44">
        <f t="shared" si="4"/>
        <v>0</v>
      </c>
      <c r="M57" s="80"/>
      <c r="N57" s="127"/>
      <c r="O57" s="44">
        <f t="shared" si="3"/>
        <v>0</v>
      </c>
      <c r="P57" s="39"/>
      <c r="Q57" s="39"/>
      <c r="R57" s="39"/>
      <c r="S57" s="39"/>
      <c r="T57" s="39"/>
      <c r="U57" s="39"/>
      <c r="V57" s="39"/>
      <c r="W57" s="110"/>
      <c r="X57" s="39"/>
      <c r="Y57" s="39"/>
      <c r="Z57" s="39"/>
      <c r="AA57" s="39"/>
      <c r="AB57" s="110"/>
      <c r="AC57" s="39"/>
      <c r="AD57" s="39"/>
      <c r="AE57" s="80"/>
      <c r="AF57" s="44">
        <f t="shared" si="2"/>
        <v>0</v>
      </c>
      <c r="AG57" s="39"/>
      <c r="AH57" s="39"/>
      <c r="AI57" s="39"/>
      <c r="AJ57" s="39"/>
      <c r="AK57" s="39"/>
      <c r="AL57" s="39"/>
      <c r="AM57" s="155"/>
      <c r="AN57" s="155"/>
    </row>
    <row r="58" spans="1:40" s="41" customFormat="1" ht="55.5" customHeight="1" x14ac:dyDescent="0.2">
      <c r="A58" s="293" t="s">
        <v>453</v>
      </c>
      <c r="B58" s="293" t="s">
        <v>162</v>
      </c>
      <c r="C58" s="43" t="s">
        <v>163</v>
      </c>
      <c r="D58" s="70"/>
      <c r="E58" s="120" t="s">
        <v>309</v>
      </c>
      <c r="F58" s="120" t="s">
        <v>108</v>
      </c>
      <c r="G58" s="109"/>
      <c r="H58" s="78"/>
      <c r="I58" s="78"/>
      <c r="J58" s="113">
        <f t="shared" si="0"/>
        <v>0</v>
      </c>
      <c r="K58" s="38" t="s">
        <v>138</v>
      </c>
      <c r="L58" s="44">
        <f t="shared" si="4"/>
        <v>0</v>
      </c>
      <c r="M58" s="78"/>
      <c r="N58" s="127"/>
      <c r="O58" s="44">
        <f t="shared" si="3"/>
        <v>0</v>
      </c>
      <c r="P58" s="39"/>
      <c r="Q58" s="39"/>
      <c r="R58" s="39"/>
      <c r="S58" s="39"/>
      <c r="T58" s="39"/>
      <c r="U58" s="39"/>
      <c r="V58" s="39"/>
      <c r="W58" s="110"/>
      <c r="X58" s="39"/>
      <c r="Y58" s="39"/>
      <c r="Z58" s="39"/>
      <c r="AA58" s="39"/>
      <c r="AB58" s="110"/>
      <c r="AC58" s="39"/>
      <c r="AD58" s="39"/>
      <c r="AE58" s="80"/>
      <c r="AF58" s="44">
        <f t="shared" si="2"/>
        <v>0</v>
      </c>
      <c r="AG58" s="39"/>
      <c r="AH58" s="39"/>
      <c r="AI58" s="39"/>
      <c r="AJ58" s="39"/>
      <c r="AK58" s="39"/>
      <c r="AL58" s="39"/>
    </row>
    <row r="59" spans="1:40" s="41" customFormat="1" ht="68.25" customHeight="1" x14ac:dyDescent="0.2">
      <c r="A59" s="293" t="s">
        <v>454</v>
      </c>
      <c r="B59" s="293" t="s">
        <v>162</v>
      </c>
      <c r="C59" s="43" t="s">
        <v>277</v>
      </c>
      <c r="D59" s="70"/>
      <c r="E59" s="120" t="s">
        <v>310</v>
      </c>
      <c r="F59" s="120" t="s">
        <v>108</v>
      </c>
      <c r="G59" s="109"/>
      <c r="H59" s="78"/>
      <c r="I59" s="78"/>
      <c r="J59" s="113">
        <f t="shared" si="0"/>
        <v>0</v>
      </c>
      <c r="K59" s="38" t="s">
        <v>325</v>
      </c>
      <c r="L59" s="44">
        <f t="shared" si="4"/>
        <v>0</v>
      </c>
      <c r="M59" s="78"/>
      <c r="N59" s="127"/>
      <c r="O59" s="44">
        <f t="shared" si="3"/>
        <v>0</v>
      </c>
      <c r="P59" s="39"/>
      <c r="Q59" s="39"/>
      <c r="R59" s="39"/>
      <c r="S59" s="39"/>
      <c r="T59" s="39"/>
      <c r="U59" s="39"/>
      <c r="V59" s="39"/>
      <c r="W59" s="110"/>
      <c r="X59" s="39"/>
      <c r="Y59" s="39"/>
      <c r="Z59" s="39"/>
      <c r="AA59" s="39"/>
      <c r="AB59" s="110"/>
      <c r="AC59" s="39"/>
      <c r="AD59" s="39"/>
      <c r="AE59" s="80"/>
      <c r="AF59" s="44">
        <f t="shared" si="2"/>
        <v>0</v>
      </c>
      <c r="AG59" s="39"/>
      <c r="AH59" s="39"/>
      <c r="AI59" s="39"/>
      <c r="AJ59" s="39"/>
      <c r="AK59" s="39"/>
      <c r="AL59" s="39"/>
    </row>
    <row r="60" spans="1:40" s="41" customFormat="1" ht="69" customHeight="1" x14ac:dyDescent="0.2">
      <c r="A60" s="293" t="s">
        <v>478</v>
      </c>
      <c r="B60" s="293" t="s">
        <v>180</v>
      </c>
      <c r="C60" s="43" t="s">
        <v>181</v>
      </c>
      <c r="D60" s="70"/>
      <c r="E60" s="120" t="s">
        <v>311</v>
      </c>
      <c r="F60" s="120" t="s">
        <v>108</v>
      </c>
      <c r="G60" s="109"/>
      <c r="H60" s="78"/>
      <c r="I60" s="78"/>
      <c r="J60" s="113">
        <f t="shared" si="0"/>
        <v>0</v>
      </c>
      <c r="K60" s="38" t="s">
        <v>326</v>
      </c>
      <c r="L60" s="44">
        <f t="shared" si="4"/>
        <v>0</v>
      </c>
      <c r="M60" s="78"/>
      <c r="N60" s="127"/>
      <c r="O60" s="44">
        <f t="shared" si="3"/>
        <v>0</v>
      </c>
      <c r="P60" s="39"/>
      <c r="Q60" s="39"/>
      <c r="R60" s="39"/>
      <c r="S60" s="39"/>
      <c r="T60" s="39"/>
      <c r="U60" s="39"/>
      <c r="V60" s="39"/>
      <c r="W60" s="110"/>
      <c r="X60" s="39"/>
      <c r="Y60" s="39"/>
      <c r="Z60" s="39"/>
      <c r="AA60" s="39"/>
      <c r="AB60" s="110"/>
      <c r="AC60" s="39"/>
      <c r="AD60" s="39"/>
      <c r="AE60" s="80"/>
      <c r="AF60" s="44">
        <f t="shared" si="2"/>
        <v>0</v>
      </c>
      <c r="AG60" s="39"/>
      <c r="AH60" s="39"/>
      <c r="AI60" s="39"/>
      <c r="AJ60" s="39"/>
      <c r="AK60" s="39"/>
      <c r="AL60" s="39"/>
    </row>
    <row r="61" spans="1:40" s="41" customFormat="1" ht="56.25" customHeight="1" x14ac:dyDescent="0.2">
      <c r="A61" s="293" t="s">
        <v>461</v>
      </c>
      <c r="B61" s="293" t="s">
        <v>107</v>
      </c>
      <c r="C61" s="43" t="s">
        <v>185</v>
      </c>
      <c r="D61" s="70"/>
      <c r="E61" s="120" t="s">
        <v>312</v>
      </c>
      <c r="F61" s="126" t="s">
        <v>108</v>
      </c>
      <c r="G61" s="109"/>
      <c r="H61" s="78"/>
      <c r="I61" s="78"/>
      <c r="J61" s="113">
        <f t="shared" si="0"/>
        <v>0</v>
      </c>
      <c r="K61" s="38" t="s">
        <v>327</v>
      </c>
      <c r="L61" s="44">
        <f t="shared" si="4"/>
        <v>0</v>
      </c>
      <c r="M61" s="78"/>
      <c r="N61" s="127"/>
      <c r="O61" s="44">
        <f t="shared" si="3"/>
        <v>0</v>
      </c>
      <c r="P61" s="39"/>
      <c r="Q61" s="39"/>
      <c r="R61" s="39"/>
      <c r="S61" s="39"/>
      <c r="T61" s="39"/>
      <c r="U61" s="39"/>
      <c r="V61" s="39"/>
      <c r="W61" s="110"/>
      <c r="X61" s="39"/>
      <c r="Y61" s="39"/>
      <c r="Z61" s="39"/>
      <c r="AA61" s="39"/>
      <c r="AB61" s="110"/>
      <c r="AC61" s="39"/>
      <c r="AD61" s="39"/>
      <c r="AE61" s="80"/>
      <c r="AF61" s="44">
        <f t="shared" si="2"/>
        <v>0</v>
      </c>
      <c r="AG61" s="39"/>
      <c r="AH61" s="39"/>
      <c r="AI61" s="39"/>
      <c r="AJ61" s="39"/>
      <c r="AK61" s="39"/>
      <c r="AL61" s="39"/>
    </row>
    <row r="62" spans="1:40" s="41" customFormat="1" ht="70.5" customHeight="1" x14ac:dyDescent="0.2">
      <c r="A62" s="293" t="s">
        <v>435</v>
      </c>
      <c r="B62" s="293" t="s">
        <v>156</v>
      </c>
      <c r="C62" s="43" t="s">
        <v>766</v>
      </c>
      <c r="D62" s="70"/>
      <c r="E62" s="120" t="s">
        <v>298</v>
      </c>
      <c r="F62" s="126" t="s">
        <v>108</v>
      </c>
      <c r="G62" s="109"/>
      <c r="H62" s="78"/>
      <c r="I62" s="78"/>
      <c r="J62" s="113">
        <f t="shared" si="0"/>
        <v>0</v>
      </c>
      <c r="K62" s="38" t="s">
        <v>328</v>
      </c>
      <c r="L62" s="44">
        <f t="shared" si="4"/>
        <v>0</v>
      </c>
      <c r="M62" s="78"/>
      <c r="N62" s="127"/>
      <c r="O62" s="44">
        <f t="shared" si="3"/>
        <v>0</v>
      </c>
      <c r="P62" s="39"/>
      <c r="Q62" s="39"/>
      <c r="R62" s="39"/>
      <c r="S62" s="39"/>
      <c r="T62" s="39"/>
      <c r="U62" s="39"/>
      <c r="V62" s="39"/>
      <c r="W62" s="110"/>
      <c r="X62" s="39"/>
      <c r="Y62" s="39"/>
      <c r="Z62" s="39"/>
      <c r="AA62" s="39"/>
      <c r="AB62" s="110"/>
      <c r="AC62" s="39"/>
      <c r="AD62" s="39"/>
      <c r="AE62" s="80"/>
      <c r="AF62" s="44">
        <f t="shared" si="2"/>
        <v>0</v>
      </c>
      <c r="AG62" s="39"/>
      <c r="AH62" s="39"/>
      <c r="AI62" s="39"/>
      <c r="AJ62" s="39"/>
      <c r="AK62" s="39"/>
      <c r="AL62" s="39"/>
    </row>
    <row r="63" spans="1:40" s="41" customFormat="1" ht="58.5" customHeight="1" x14ac:dyDescent="0.2">
      <c r="A63" s="293" t="s">
        <v>463</v>
      </c>
      <c r="B63" s="293" t="s">
        <v>107</v>
      </c>
      <c r="C63" s="43" t="s">
        <v>178</v>
      </c>
      <c r="D63" s="70"/>
      <c r="E63" s="120" t="s">
        <v>283</v>
      </c>
      <c r="F63" s="126" t="s">
        <v>108</v>
      </c>
      <c r="G63" s="109"/>
      <c r="H63" s="78"/>
      <c r="I63" s="78"/>
      <c r="J63" s="113">
        <f t="shared" si="0"/>
        <v>0</v>
      </c>
      <c r="K63" s="38" t="s">
        <v>329</v>
      </c>
      <c r="L63" s="44">
        <f t="shared" si="4"/>
        <v>0</v>
      </c>
      <c r="M63" s="78"/>
      <c r="N63" s="127"/>
      <c r="O63" s="44">
        <f t="shared" si="3"/>
        <v>0</v>
      </c>
      <c r="P63" s="39"/>
      <c r="Q63" s="39"/>
      <c r="R63" s="39"/>
      <c r="S63" s="39"/>
      <c r="T63" s="39"/>
      <c r="U63" s="39"/>
      <c r="V63" s="39"/>
      <c r="W63" s="110"/>
      <c r="X63" s="39"/>
      <c r="Y63" s="39"/>
      <c r="Z63" s="39"/>
      <c r="AA63" s="39"/>
      <c r="AB63" s="110"/>
      <c r="AC63" s="39"/>
      <c r="AD63" s="39"/>
      <c r="AE63" s="80"/>
      <c r="AF63" s="44">
        <f t="shared" si="2"/>
        <v>0</v>
      </c>
      <c r="AG63" s="39"/>
      <c r="AH63" s="39"/>
      <c r="AI63" s="39"/>
      <c r="AJ63" s="39"/>
      <c r="AK63" s="39"/>
      <c r="AL63" s="39"/>
    </row>
    <row r="64" spans="1:40" s="41" customFormat="1" ht="109.5" customHeight="1" x14ac:dyDescent="0.2">
      <c r="A64" s="293" t="s">
        <v>442</v>
      </c>
      <c r="B64" s="293" t="s">
        <v>475</v>
      </c>
      <c r="C64" s="43" t="s">
        <v>817</v>
      </c>
      <c r="D64" s="70"/>
      <c r="E64" s="120" t="s">
        <v>477</v>
      </c>
      <c r="F64" s="126" t="s">
        <v>108</v>
      </c>
      <c r="G64" s="109"/>
      <c r="H64" s="78"/>
      <c r="I64" s="78"/>
      <c r="J64" s="113">
        <f t="shared" si="0"/>
        <v>0</v>
      </c>
      <c r="K64" s="38" t="s">
        <v>330</v>
      </c>
      <c r="L64" s="44">
        <f t="shared" si="4"/>
        <v>0</v>
      </c>
      <c r="M64" s="78"/>
      <c r="N64" s="127"/>
      <c r="O64" s="44">
        <f t="shared" si="3"/>
        <v>0</v>
      </c>
      <c r="P64" s="39"/>
      <c r="Q64" s="39"/>
      <c r="R64" s="39"/>
      <c r="S64" s="39"/>
      <c r="T64" s="39"/>
      <c r="U64" s="39"/>
      <c r="V64" s="39"/>
      <c r="W64" s="110"/>
      <c r="X64" s="39"/>
      <c r="Y64" s="39"/>
      <c r="Z64" s="39"/>
      <c r="AA64" s="39"/>
      <c r="AB64" s="110"/>
      <c r="AC64" s="39"/>
      <c r="AD64" s="39"/>
      <c r="AE64" s="80"/>
      <c r="AF64" s="44">
        <f t="shared" si="2"/>
        <v>0</v>
      </c>
      <c r="AG64" s="39"/>
      <c r="AH64" s="39"/>
      <c r="AI64" s="39"/>
      <c r="AJ64" s="39"/>
      <c r="AK64" s="39"/>
      <c r="AL64" s="39"/>
    </row>
    <row r="65" spans="1:38" s="41" customFormat="1" ht="56.25" customHeight="1" x14ac:dyDescent="0.2">
      <c r="A65" s="293" t="s">
        <v>460</v>
      </c>
      <c r="B65" s="293" t="s">
        <v>107</v>
      </c>
      <c r="C65" s="43" t="s">
        <v>186</v>
      </c>
      <c r="D65" s="70"/>
      <c r="E65" s="120" t="s">
        <v>306</v>
      </c>
      <c r="F65" s="126" t="s">
        <v>108</v>
      </c>
      <c r="G65" s="109"/>
      <c r="H65" s="78"/>
      <c r="I65" s="78"/>
      <c r="J65" s="113">
        <f t="shared" si="0"/>
        <v>0</v>
      </c>
      <c r="K65" s="38" t="s">
        <v>331</v>
      </c>
      <c r="L65" s="44">
        <f t="shared" si="4"/>
        <v>0</v>
      </c>
      <c r="M65" s="78"/>
      <c r="N65" s="127"/>
      <c r="O65" s="44">
        <f t="shared" si="3"/>
        <v>0</v>
      </c>
      <c r="P65" s="39"/>
      <c r="Q65" s="39"/>
      <c r="R65" s="39"/>
      <c r="S65" s="39"/>
      <c r="T65" s="39"/>
      <c r="U65" s="39"/>
      <c r="V65" s="39"/>
      <c r="W65" s="110"/>
      <c r="X65" s="39"/>
      <c r="Y65" s="39"/>
      <c r="Z65" s="39"/>
      <c r="AA65" s="39"/>
      <c r="AB65" s="110"/>
      <c r="AC65" s="39"/>
      <c r="AD65" s="39"/>
      <c r="AE65" s="80"/>
      <c r="AF65" s="44">
        <f t="shared" si="2"/>
        <v>0</v>
      </c>
      <c r="AG65" s="39"/>
      <c r="AH65" s="39"/>
      <c r="AI65" s="39"/>
      <c r="AJ65" s="39"/>
      <c r="AK65" s="39"/>
      <c r="AL65" s="39"/>
    </row>
    <row r="66" spans="1:38" s="41" customFormat="1" ht="80.25" customHeight="1" x14ac:dyDescent="0.2">
      <c r="A66" s="293" t="s">
        <v>460</v>
      </c>
      <c r="B66" s="293" t="s">
        <v>107</v>
      </c>
      <c r="C66" s="43" t="s">
        <v>186</v>
      </c>
      <c r="D66" s="70"/>
      <c r="E66" s="120" t="s">
        <v>313</v>
      </c>
      <c r="F66" s="126" t="s">
        <v>108</v>
      </c>
      <c r="G66" s="109"/>
      <c r="H66" s="78"/>
      <c r="I66" s="78"/>
      <c r="J66" s="113">
        <f t="shared" si="0"/>
        <v>0</v>
      </c>
      <c r="K66" s="38" t="s">
        <v>139</v>
      </c>
      <c r="L66" s="44">
        <f t="shared" si="4"/>
        <v>0</v>
      </c>
      <c r="M66" s="78"/>
      <c r="N66" s="127"/>
      <c r="O66" s="44">
        <f t="shared" si="3"/>
        <v>0</v>
      </c>
      <c r="P66" s="39"/>
      <c r="Q66" s="39"/>
      <c r="R66" s="39"/>
      <c r="S66" s="39"/>
      <c r="T66" s="39"/>
      <c r="U66" s="39"/>
      <c r="V66" s="39"/>
      <c r="W66" s="110"/>
      <c r="X66" s="39"/>
      <c r="Y66" s="39"/>
      <c r="Z66" s="39"/>
      <c r="AA66" s="39"/>
      <c r="AB66" s="110"/>
      <c r="AC66" s="39"/>
      <c r="AD66" s="39"/>
      <c r="AE66" s="80"/>
      <c r="AF66" s="44">
        <f t="shared" si="2"/>
        <v>0</v>
      </c>
      <c r="AG66" s="39"/>
      <c r="AH66" s="39"/>
      <c r="AI66" s="39"/>
      <c r="AJ66" s="39"/>
      <c r="AK66" s="39"/>
      <c r="AL66" s="39"/>
    </row>
    <row r="67" spans="1:38" s="41" customFormat="1" ht="42" customHeight="1" x14ac:dyDescent="0.2">
      <c r="A67" s="293" t="s">
        <v>541</v>
      </c>
      <c r="B67" s="293" t="s">
        <v>176</v>
      </c>
      <c r="C67" s="43" t="s">
        <v>177</v>
      </c>
      <c r="D67" s="70"/>
      <c r="E67" s="120" t="s">
        <v>314</v>
      </c>
      <c r="F67" s="126" t="s">
        <v>108</v>
      </c>
      <c r="G67" s="109"/>
      <c r="H67" s="78"/>
      <c r="I67" s="78"/>
      <c r="J67" s="113">
        <f t="shared" si="0"/>
        <v>0</v>
      </c>
      <c r="K67" s="38" t="s">
        <v>140</v>
      </c>
      <c r="L67" s="44">
        <f t="shared" si="4"/>
        <v>0</v>
      </c>
      <c r="M67" s="78"/>
      <c r="N67" s="127"/>
      <c r="O67" s="44">
        <f t="shared" si="3"/>
        <v>0</v>
      </c>
      <c r="P67" s="39"/>
      <c r="Q67" s="39"/>
      <c r="R67" s="39"/>
      <c r="S67" s="39"/>
      <c r="T67" s="39"/>
      <c r="U67" s="39"/>
      <c r="V67" s="39"/>
      <c r="W67" s="110"/>
      <c r="X67" s="39"/>
      <c r="Y67" s="39"/>
      <c r="Z67" s="39"/>
      <c r="AA67" s="39"/>
      <c r="AB67" s="110"/>
      <c r="AC67" s="39"/>
      <c r="AD67" s="39"/>
      <c r="AE67" s="80"/>
      <c r="AF67" s="44">
        <f t="shared" si="2"/>
        <v>0</v>
      </c>
      <c r="AG67" s="39"/>
      <c r="AH67" s="39"/>
      <c r="AI67" s="39"/>
      <c r="AJ67" s="39"/>
      <c r="AK67" s="39"/>
      <c r="AL67" s="39"/>
    </row>
    <row r="68" spans="1:38" s="41" customFormat="1" ht="42" customHeight="1" x14ac:dyDescent="0.2">
      <c r="A68" s="293" t="s">
        <v>734</v>
      </c>
      <c r="B68" s="293" t="s">
        <v>172</v>
      </c>
      <c r="C68" s="43" t="s">
        <v>746</v>
      </c>
      <c r="D68" s="70"/>
      <c r="E68" s="120" t="s">
        <v>748</v>
      </c>
      <c r="F68" s="126" t="s">
        <v>108</v>
      </c>
      <c r="G68" s="109"/>
      <c r="H68" s="78"/>
      <c r="I68" s="78"/>
      <c r="J68" s="113">
        <f t="shared" si="0"/>
        <v>0</v>
      </c>
      <c r="K68" s="38" t="s">
        <v>141</v>
      </c>
      <c r="L68" s="44">
        <f t="shared" si="4"/>
        <v>0</v>
      </c>
      <c r="M68" s="78"/>
      <c r="N68" s="127"/>
      <c r="O68" s="44">
        <f t="shared" si="3"/>
        <v>0</v>
      </c>
      <c r="P68" s="39"/>
      <c r="Q68" s="39"/>
      <c r="R68" s="39"/>
      <c r="S68" s="39"/>
      <c r="T68" s="39"/>
      <c r="U68" s="39"/>
      <c r="V68" s="39"/>
      <c r="W68" s="110"/>
      <c r="X68" s="39"/>
      <c r="Y68" s="39"/>
      <c r="Z68" s="39"/>
      <c r="AA68" s="39"/>
      <c r="AB68" s="110"/>
      <c r="AC68" s="39"/>
      <c r="AD68" s="39"/>
      <c r="AE68" s="80"/>
      <c r="AF68" s="44">
        <f t="shared" si="2"/>
        <v>0</v>
      </c>
      <c r="AG68" s="39"/>
      <c r="AH68" s="39"/>
      <c r="AI68" s="39"/>
      <c r="AJ68" s="39"/>
      <c r="AK68" s="39"/>
      <c r="AL68" s="39"/>
    </row>
    <row r="69" spans="1:38" s="41" customFormat="1" ht="52.9" customHeight="1" x14ac:dyDescent="0.2">
      <c r="A69" s="293" t="s">
        <v>464</v>
      </c>
      <c r="B69" s="293" t="s">
        <v>107</v>
      </c>
      <c r="C69" s="43" t="s">
        <v>184</v>
      </c>
      <c r="D69" s="70"/>
      <c r="E69" s="120" t="s">
        <v>283</v>
      </c>
      <c r="F69" s="126" t="s">
        <v>108</v>
      </c>
      <c r="G69" s="109"/>
      <c r="H69" s="78"/>
      <c r="I69" s="78"/>
      <c r="J69" s="113">
        <f t="shared" si="0"/>
        <v>0</v>
      </c>
      <c r="K69" s="38" t="s">
        <v>142</v>
      </c>
      <c r="L69" s="44">
        <f t="shared" si="4"/>
        <v>0</v>
      </c>
      <c r="M69" s="78"/>
      <c r="N69" s="127"/>
      <c r="O69" s="44">
        <f t="shared" si="3"/>
        <v>0</v>
      </c>
      <c r="P69" s="39"/>
      <c r="Q69" s="39"/>
      <c r="R69" s="39"/>
      <c r="S69" s="39"/>
      <c r="T69" s="39"/>
      <c r="U69" s="39"/>
      <c r="V69" s="39"/>
      <c r="W69" s="110"/>
      <c r="X69" s="39"/>
      <c r="Y69" s="39"/>
      <c r="Z69" s="39"/>
      <c r="AA69" s="39"/>
      <c r="AB69" s="110"/>
      <c r="AC69" s="39"/>
      <c r="AD69" s="39"/>
      <c r="AE69" s="80"/>
      <c r="AF69" s="44">
        <f t="shared" si="2"/>
        <v>0</v>
      </c>
      <c r="AG69" s="39"/>
      <c r="AH69" s="39"/>
      <c r="AI69" s="39"/>
      <c r="AJ69" s="39"/>
      <c r="AK69" s="39"/>
      <c r="AL69" s="39"/>
    </row>
    <row r="70" spans="1:38" s="41" customFormat="1" ht="54.75" customHeight="1" x14ac:dyDescent="0.2">
      <c r="A70" s="293" t="s">
        <v>468</v>
      </c>
      <c r="B70" s="293" t="s">
        <v>193</v>
      </c>
      <c r="C70" s="43" t="s">
        <v>194</v>
      </c>
      <c r="D70" s="70"/>
      <c r="E70" s="120" t="s">
        <v>315</v>
      </c>
      <c r="F70" s="120" t="s">
        <v>108</v>
      </c>
      <c r="G70" s="109"/>
      <c r="H70" s="78"/>
      <c r="I70" s="78"/>
      <c r="J70" s="113">
        <f t="shared" si="0"/>
        <v>0</v>
      </c>
      <c r="K70" s="38" t="s">
        <v>929</v>
      </c>
      <c r="L70" s="44">
        <f t="shared" si="4"/>
        <v>0</v>
      </c>
      <c r="M70" s="78"/>
      <c r="N70" s="127"/>
      <c r="O70" s="44">
        <f t="shared" si="3"/>
        <v>0</v>
      </c>
      <c r="P70" s="39"/>
      <c r="Q70" s="39"/>
      <c r="R70" s="39"/>
      <c r="S70" s="39"/>
      <c r="T70" s="39"/>
      <c r="U70" s="39"/>
      <c r="V70" s="39"/>
      <c r="W70" s="110"/>
      <c r="X70" s="39"/>
      <c r="Y70" s="39"/>
      <c r="Z70" s="39"/>
      <c r="AA70" s="39"/>
      <c r="AB70" s="110"/>
      <c r="AC70" s="39"/>
      <c r="AD70" s="39"/>
      <c r="AE70" s="80"/>
      <c r="AF70" s="44">
        <f t="shared" si="2"/>
        <v>0</v>
      </c>
      <c r="AG70" s="39"/>
      <c r="AH70" s="39"/>
      <c r="AI70" s="39"/>
      <c r="AJ70" s="39"/>
      <c r="AK70" s="39"/>
      <c r="AL70" s="39"/>
    </row>
    <row r="71" spans="1:38" s="50" customFormat="1" ht="52.9" customHeight="1" x14ac:dyDescent="0.2">
      <c r="A71" s="293" t="s">
        <v>468</v>
      </c>
      <c r="B71" s="293" t="s">
        <v>193</v>
      </c>
      <c r="C71" s="42" t="s">
        <v>194</v>
      </c>
      <c r="D71" s="70"/>
      <c r="E71" s="120" t="s">
        <v>269</v>
      </c>
      <c r="F71" s="120" t="s">
        <v>316</v>
      </c>
      <c r="G71" s="109"/>
      <c r="H71" s="78"/>
      <c r="I71" s="78"/>
      <c r="J71" s="113">
        <f t="shared" si="0"/>
        <v>0</v>
      </c>
      <c r="K71" s="38" t="s">
        <v>143</v>
      </c>
      <c r="L71" s="44">
        <f t="shared" si="4"/>
        <v>0</v>
      </c>
      <c r="M71" s="78"/>
      <c r="N71" s="127"/>
      <c r="O71" s="44">
        <f t="shared" si="3"/>
        <v>0</v>
      </c>
      <c r="P71" s="39"/>
      <c r="Q71" s="39"/>
      <c r="R71" s="39"/>
      <c r="S71" s="39"/>
      <c r="T71" s="39"/>
      <c r="U71" s="39"/>
      <c r="V71" s="39"/>
      <c r="W71" s="110"/>
      <c r="X71" s="39"/>
      <c r="Y71" s="39"/>
      <c r="Z71" s="37"/>
      <c r="AA71" s="37"/>
      <c r="AB71" s="111"/>
      <c r="AC71" s="39"/>
      <c r="AD71" s="39"/>
      <c r="AE71" s="80"/>
      <c r="AF71" s="44">
        <f t="shared" si="2"/>
        <v>0</v>
      </c>
      <c r="AG71" s="39"/>
      <c r="AH71" s="39"/>
      <c r="AI71" s="39"/>
      <c r="AJ71" s="39"/>
      <c r="AK71" s="39"/>
      <c r="AL71" s="39"/>
    </row>
    <row r="72" spans="1:38" s="41" customFormat="1" ht="68.25" customHeight="1" x14ac:dyDescent="0.2">
      <c r="A72" s="293" t="s">
        <v>436</v>
      </c>
      <c r="B72" s="293" t="s">
        <v>156</v>
      </c>
      <c r="C72" s="43" t="s">
        <v>763</v>
      </c>
      <c r="D72" s="70"/>
      <c r="E72" s="120" t="s">
        <v>317</v>
      </c>
      <c r="F72" s="126" t="s">
        <v>108</v>
      </c>
      <c r="G72" s="109"/>
      <c r="H72" s="78"/>
      <c r="I72" s="78"/>
      <c r="J72" s="113">
        <f t="shared" si="0"/>
        <v>0</v>
      </c>
      <c r="K72" s="38" t="s">
        <v>144</v>
      </c>
      <c r="L72" s="44">
        <f t="shared" si="4"/>
        <v>0</v>
      </c>
      <c r="M72" s="78"/>
      <c r="N72" s="127"/>
      <c r="O72" s="44">
        <f t="shared" si="3"/>
        <v>0</v>
      </c>
      <c r="P72" s="39"/>
      <c r="Q72" s="39"/>
      <c r="R72" s="39"/>
      <c r="S72" s="39"/>
      <c r="T72" s="39"/>
      <c r="U72" s="39"/>
      <c r="V72" s="39"/>
      <c r="W72" s="110"/>
      <c r="X72" s="39"/>
      <c r="Y72" s="39"/>
      <c r="Z72" s="39"/>
      <c r="AA72" s="39"/>
      <c r="AB72" s="110"/>
      <c r="AC72" s="39"/>
      <c r="AD72" s="39"/>
      <c r="AE72" s="80"/>
      <c r="AF72" s="44">
        <f t="shared" si="2"/>
        <v>0</v>
      </c>
      <c r="AG72" s="39"/>
      <c r="AH72" s="39"/>
      <c r="AI72" s="39"/>
      <c r="AJ72" s="39"/>
      <c r="AK72" s="39"/>
      <c r="AL72" s="39"/>
    </row>
    <row r="73" spans="1:38" s="41" customFormat="1" ht="68.25" customHeight="1" x14ac:dyDescent="0.2">
      <c r="A73" s="293" t="s">
        <v>465</v>
      </c>
      <c r="B73" s="293" t="s">
        <v>107</v>
      </c>
      <c r="C73" s="43" t="s">
        <v>153</v>
      </c>
      <c r="D73" s="70"/>
      <c r="E73" s="120" t="s">
        <v>283</v>
      </c>
      <c r="F73" s="126" t="s">
        <v>108</v>
      </c>
      <c r="G73" s="109"/>
      <c r="H73" s="78"/>
      <c r="I73" s="78"/>
      <c r="J73" s="113">
        <f t="shared" si="0"/>
        <v>0</v>
      </c>
      <c r="K73" s="38" t="s">
        <v>145</v>
      </c>
      <c r="L73" s="44">
        <f t="shared" si="4"/>
        <v>0</v>
      </c>
      <c r="M73" s="78"/>
      <c r="N73" s="127"/>
      <c r="O73" s="44">
        <f>P73+Q73+R73+S73+T73</f>
        <v>0</v>
      </c>
      <c r="P73" s="39"/>
      <c r="Q73" s="39"/>
      <c r="R73" s="39"/>
      <c r="S73" s="39"/>
      <c r="T73" s="39"/>
      <c r="U73" s="39"/>
      <c r="V73" s="39"/>
      <c r="W73" s="110"/>
      <c r="X73" s="39"/>
      <c r="Y73" s="39"/>
      <c r="Z73" s="39"/>
      <c r="AA73" s="39"/>
      <c r="AB73" s="110"/>
      <c r="AC73" s="39"/>
      <c r="AD73" s="39"/>
      <c r="AE73" s="80"/>
      <c r="AF73" s="44">
        <f t="shared" si="2"/>
        <v>0</v>
      </c>
      <c r="AG73" s="39"/>
      <c r="AH73" s="39"/>
      <c r="AI73" s="39"/>
      <c r="AJ73" s="39"/>
      <c r="AK73" s="39"/>
      <c r="AL73" s="39"/>
    </row>
    <row r="74" spans="1:38" s="41" customFormat="1" ht="68.25" customHeight="1" x14ac:dyDescent="0.2">
      <c r="A74" s="293" t="s">
        <v>465</v>
      </c>
      <c r="B74" s="293" t="s">
        <v>107</v>
      </c>
      <c r="C74" s="43" t="s">
        <v>153</v>
      </c>
      <c r="D74" s="70"/>
      <c r="E74" s="120" t="s">
        <v>267</v>
      </c>
      <c r="F74" s="126" t="s">
        <v>108</v>
      </c>
      <c r="G74" s="109"/>
      <c r="H74" s="78"/>
      <c r="I74" s="78"/>
      <c r="J74" s="113">
        <f t="shared" si="0"/>
        <v>0</v>
      </c>
      <c r="K74" s="38" t="s">
        <v>332</v>
      </c>
      <c r="L74" s="44">
        <f t="shared" si="4"/>
        <v>0</v>
      </c>
      <c r="M74" s="78"/>
      <c r="N74" s="127"/>
      <c r="O74" s="44">
        <f t="shared" si="3"/>
        <v>0</v>
      </c>
      <c r="P74" s="39"/>
      <c r="Q74" s="39"/>
      <c r="R74" s="39"/>
      <c r="S74" s="39"/>
      <c r="T74" s="39"/>
      <c r="U74" s="39"/>
      <c r="V74" s="39"/>
      <c r="W74" s="110"/>
      <c r="X74" s="39"/>
      <c r="Y74" s="39"/>
      <c r="Z74" s="39"/>
      <c r="AA74" s="39"/>
      <c r="AB74" s="110"/>
      <c r="AC74" s="39"/>
      <c r="AD74" s="39"/>
      <c r="AE74" s="80"/>
      <c r="AF74" s="44">
        <f t="shared" si="2"/>
        <v>0</v>
      </c>
      <c r="AG74" s="39"/>
      <c r="AH74" s="39"/>
      <c r="AI74" s="39"/>
      <c r="AJ74" s="39"/>
      <c r="AK74" s="39"/>
      <c r="AL74" s="39"/>
    </row>
    <row r="75" spans="1:38" s="41" customFormat="1" ht="68.25" customHeight="1" x14ac:dyDescent="0.2">
      <c r="A75" s="293" t="s">
        <v>465</v>
      </c>
      <c r="B75" s="293" t="s">
        <v>107</v>
      </c>
      <c r="C75" s="43" t="s">
        <v>153</v>
      </c>
      <c r="D75" s="36" t="s">
        <v>224</v>
      </c>
      <c r="E75" s="122" t="s">
        <v>815</v>
      </c>
      <c r="F75" s="123" t="s">
        <v>816</v>
      </c>
      <c r="G75" s="109"/>
      <c r="H75" s="78"/>
      <c r="I75" s="78"/>
      <c r="J75" s="113">
        <f>IF(G75=0,0,L75/G75)</f>
        <v>0</v>
      </c>
      <c r="K75" s="38" t="s">
        <v>146</v>
      </c>
      <c r="L75" s="44">
        <f t="shared" ref="L75:L81" si="5">O75+U75+W75+X75+Y75+Z75+AA75+AB75+AC75+AD75+AF75+AL75</f>
        <v>0</v>
      </c>
      <c r="M75" s="78"/>
      <c r="N75" s="127"/>
      <c r="O75" s="44">
        <f>P75+Q75+R75+S75+T75</f>
        <v>0</v>
      </c>
      <c r="P75" s="39"/>
      <c r="Q75" s="39"/>
      <c r="R75" s="39"/>
      <c r="S75" s="39"/>
      <c r="T75" s="39"/>
      <c r="U75" s="39"/>
      <c r="V75" s="39"/>
      <c r="W75" s="110"/>
      <c r="X75" s="39"/>
      <c r="Y75" s="39"/>
      <c r="Z75" s="39"/>
      <c r="AA75" s="39"/>
      <c r="AB75" s="110"/>
      <c r="AC75" s="39"/>
      <c r="AD75" s="39"/>
      <c r="AE75" s="80"/>
      <c r="AF75" s="44">
        <f>AG75+AH75+AI75+AJ75+AK75</f>
        <v>0</v>
      </c>
      <c r="AG75" s="39"/>
      <c r="AH75" s="39"/>
      <c r="AI75" s="39"/>
      <c r="AJ75" s="39"/>
      <c r="AK75" s="39"/>
      <c r="AL75" s="39"/>
    </row>
    <row r="76" spans="1:38" s="41" customFormat="1" ht="93.75" customHeight="1" x14ac:dyDescent="0.2">
      <c r="A76" s="293" t="s">
        <v>469</v>
      </c>
      <c r="B76" s="293" t="s">
        <v>195</v>
      </c>
      <c r="C76" s="43" t="s">
        <v>196</v>
      </c>
      <c r="D76" s="70"/>
      <c r="E76" s="120" t="s">
        <v>270</v>
      </c>
      <c r="F76" s="126" t="s">
        <v>108</v>
      </c>
      <c r="G76" s="109"/>
      <c r="H76" s="78"/>
      <c r="I76" s="78"/>
      <c r="J76" s="113">
        <f t="shared" si="0"/>
        <v>0</v>
      </c>
      <c r="K76" s="38" t="s">
        <v>147</v>
      </c>
      <c r="L76" s="44">
        <f t="shared" si="5"/>
        <v>0</v>
      </c>
      <c r="M76" s="78"/>
      <c r="N76" s="127"/>
      <c r="O76" s="44">
        <f t="shared" ref="O76" si="6">P76+Q76+R76+S76+T76</f>
        <v>0</v>
      </c>
      <c r="P76" s="39"/>
      <c r="Q76" s="39"/>
      <c r="R76" s="39"/>
      <c r="S76" s="39"/>
      <c r="T76" s="39"/>
      <c r="U76" s="39"/>
      <c r="V76" s="39"/>
      <c r="W76" s="110"/>
      <c r="X76" s="39"/>
      <c r="Y76" s="39"/>
      <c r="Z76" s="39"/>
      <c r="AA76" s="39"/>
      <c r="AB76" s="110"/>
      <c r="AC76" s="39"/>
      <c r="AD76" s="39"/>
      <c r="AE76" s="80"/>
      <c r="AF76" s="44">
        <f t="shared" si="2"/>
        <v>0</v>
      </c>
      <c r="AG76" s="39"/>
      <c r="AH76" s="39"/>
      <c r="AI76" s="39"/>
      <c r="AJ76" s="39"/>
      <c r="AK76" s="39"/>
      <c r="AL76" s="39"/>
    </row>
    <row r="77" spans="1:38" s="41" customFormat="1" ht="57.75" customHeight="1" x14ac:dyDescent="0.2">
      <c r="A77" s="293" t="s">
        <v>466</v>
      </c>
      <c r="B77" s="293" t="s">
        <v>107</v>
      </c>
      <c r="C77" s="43" t="s">
        <v>154</v>
      </c>
      <c r="D77" s="70"/>
      <c r="E77" s="120" t="s">
        <v>284</v>
      </c>
      <c r="F77" s="126" t="s">
        <v>108</v>
      </c>
      <c r="G77" s="109"/>
      <c r="H77" s="78"/>
      <c r="I77" s="78"/>
      <c r="J77" s="113">
        <f>IF(G77=0,0,L77/G77)</f>
        <v>0</v>
      </c>
      <c r="K77" s="38" t="s">
        <v>148</v>
      </c>
      <c r="L77" s="44">
        <f t="shared" si="5"/>
        <v>0</v>
      </c>
      <c r="M77" s="78"/>
      <c r="N77" s="127"/>
      <c r="O77" s="44">
        <f>P77+Q77+R77+S77+T77</f>
        <v>0</v>
      </c>
      <c r="P77" s="39"/>
      <c r="Q77" s="39"/>
      <c r="R77" s="39"/>
      <c r="S77" s="39"/>
      <c r="T77" s="39"/>
      <c r="U77" s="39"/>
      <c r="V77" s="39"/>
      <c r="W77" s="110"/>
      <c r="X77" s="39"/>
      <c r="Y77" s="39"/>
      <c r="Z77" s="39"/>
      <c r="AA77" s="39"/>
      <c r="AB77" s="110"/>
      <c r="AC77" s="39"/>
      <c r="AD77" s="39"/>
      <c r="AE77" s="80"/>
      <c r="AF77" s="44">
        <f t="shared" si="2"/>
        <v>0</v>
      </c>
      <c r="AG77" s="39"/>
      <c r="AH77" s="39"/>
      <c r="AI77" s="39"/>
      <c r="AJ77" s="39"/>
      <c r="AK77" s="39"/>
      <c r="AL77" s="39"/>
    </row>
    <row r="78" spans="1:38" s="41" customFormat="1" ht="57.75" customHeight="1" x14ac:dyDescent="0.2">
      <c r="A78" s="293" t="s">
        <v>466</v>
      </c>
      <c r="B78" s="293" t="s">
        <v>107</v>
      </c>
      <c r="C78" s="43" t="s">
        <v>154</v>
      </c>
      <c r="D78" s="36" t="s">
        <v>224</v>
      </c>
      <c r="E78" s="122" t="s">
        <v>815</v>
      </c>
      <c r="F78" s="123" t="s">
        <v>816</v>
      </c>
      <c r="G78" s="109"/>
      <c r="H78" s="78"/>
      <c r="I78" s="78"/>
      <c r="J78" s="113">
        <f>IF(G78=0,0,L78/G78)</f>
        <v>0</v>
      </c>
      <c r="K78" s="38" t="s">
        <v>149</v>
      </c>
      <c r="L78" s="44">
        <f t="shared" si="5"/>
        <v>0</v>
      </c>
      <c r="M78" s="78"/>
      <c r="N78" s="127"/>
      <c r="O78" s="44">
        <f>P78+Q78+R78+S78+T78</f>
        <v>0</v>
      </c>
      <c r="P78" s="39"/>
      <c r="Q78" s="39"/>
      <c r="R78" s="39"/>
      <c r="S78" s="39"/>
      <c r="T78" s="39"/>
      <c r="U78" s="39"/>
      <c r="V78" s="39"/>
      <c r="W78" s="110"/>
      <c r="X78" s="39"/>
      <c r="Y78" s="39"/>
      <c r="Z78" s="39"/>
      <c r="AA78" s="39"/>
      <c r="AB78" s="110"/>
      <c r="AC78" s="39"/>
      <c r="AD78" s="39"/>
      <c r="AE78" s="80"/>
      <c r="AF78" s="44">
        <f>AG78+AH78+AI78+AJ78+AK78</f>
        <v>0</v>
      </c>
      <c r="AG78" s="39"/>
      <c r="AH78" s="39"/>
      <c r="AI78" s="39"/>
      <c r="AJ78" s="39"/>
      <c r="AK78" s="39"/>
      <c r="AL78" s="39"/>
    </row>
    <row r="79" spans="1:38" s="41" customFormat="1" ht="56.25" customHeight="1" x14ac:dyDescent="0.2">
      <c r="A79" s="293" t="s">
        <v>467</v>
      </c>
      <c r="B79" s="293" t="s">
        <v>107</v>
      </c>
      <c r="C79" s="43" t="s">
        <v>167</v>
      </c>
      <c r="D79" s="70"/>
      <c r="E79" s="120" t="s">
        <v>269</v>
      </c>
      <c r="F79" s="126" t="s">
        <v>116</v>
      </c>
      <c r="G79" s="109"/>
      <c r="H79" s="78"/>
      <c r="I79" s="78"/>
      <c r="J79" s="113">
        <f>IF(G79=0,0,L79/G79)</f>
        <v>0</v>
      </c>
      <c r="K79" s="38" t="s">
        <v>150</v>
      </c>
      <c r="L79" s="44">
        <f t="shared" si="5"/>
        <v>0</v>
      </c>
      <c r="M79" s="78"/>
      <c r="N79" s="127"/>
      <c r="O79" s="44">
        <f>P79+Q79+R79+S79+T79</f>
        <v>0</v>
      </c>
      <c r="P79" s="39"/>
      <c r="Q79" s="39"/>
      <c r="R79" s="39"/>
      <c r="S79" s="39"/>
      <c r="T79" s="39"/>
      <c r="U79" s="39"/>
      <c r="V79" s="39"/>
      <c r="W79" s="110"/>
      <c r="X79" s="39"/>
      <c r="Y79" s="39"/>
      <c r="Z79" s="39"/>
      <c r="AA79" s="39"/>
      <c r="AB79" s="110"/>
      <c r="AC79" s="39"/>
      <c r="AD79" s="39"/>
      <c r="AE79" s="80"/>
      <c r="AF79" s="44">
        <f t="shared" si="2"/>
        <v>0</v>
      </c>
      <c r="AG79" s="39"/>
      <c r="AH79" s="39"/>
      <c r="AI79" s="39"/>
      <c r="AJ79" s="39"/>
      <c r="AK79" s="39"/>
      <c r="AL79" s="39"/>
    </row>
    <row r="80" spans="1:38" s="41" customFormat="1" ht="57" customHeight="1" x14ac:dyDescent="0.2">
      <c r="A80" s="293" t="s">
        <v>470</v>
      </c>
      <c r="B80" s="293" t="s">
        <v>158</v>
      </c>
      <c r="C80" s="43"/>
      <c r="D80" s="70"/>
      <c r="E80" s="120" t="s">
        <v>268</v>
      </c>
      <c r="F80" s="126" t="s">
        <v>108</v>
      </c>
      <c r="G80" s="109"/>
      <c r="H80" s="78"/>
      <c r="I80" s="78"/>
      <c r="J80" s="113">
        <f>IF(G80=0,0,L80/G80)</f>
        <v>0</v>
      </c>
      <c r="K80" s="38" t="s">
        <v>151</v>
      </c>
      <c r="L80" s="44">
        <f t="shared" si="5"/>
        <v>0</v>
      </c>
      <c r="M80" s="78"/>
      <c r="N80" s="127"/>
      <c r="O80" s="44">
        <f>P80+Q80+R80+S80+T80</f>
        <v>0</v>
      </c>
      <c r="P80" s="39"/>
      <c r="Q80" s="39"/>
      <c r="R80" s="39"/>
      <c r="S80" s="39"/>
      <c r="T80" s="39"/>
      <c r="U80" s="39"/>
      <c r="V80" s="39"/>
      <c r="W80" s="110"/>
      <c r="X80" s="39"/>
      <c r="Y80" s="39"/>
      <c r="Z80" s="39"/>
      <c r="AA80" s="39"/>
      <c r="AB80" s="110"/>
      <c r="AC80" s="39"/>
      <c r="AD80" s="39"/>
      <c r="AE80" s="80"/>
      <c r="AF80" s="44">
        <f>AG80+AH80+AI80+AJ80+AK80</f>
        <v>0</v>
      </c>
      <c r="AG80" s="39"/>
      <c r="AH80" s="39"/>
      <c r="AI80" s="39"/>
      <c r="AJ80" s="39"/>
      <c r="AK80" s="39"/>
      <c r="AL80" s="39"/>
    </row>
    <row r="81" spans="1:38" s="41" customFormat="1" ht="42" customHeight="1" x14ac:dyDescent="0.2">
      <c r="A81" s="293" t="s">
        <v>825</v>
      </c>
      <c r="B81" s="293" t="s">
        <v>863</v>
      </c>
      <c r="C81" s="43"/>
      <c r="D81" s="70"/>
      <c r="E81" s="120" t="s">
        <v>300</v>
      </c>
      <c r="F81" s="126" t="s">
        <v>108</v>
      </c>
      <c r="G81" s="109"/>
      <c r="H81" s="78"/>
      <c r="I81" s="78"/>
      <c r="J81" s="113">
        <f>IF(G81=0,0,L81/G81)</f>
        <v>0</v>
      </c>
      <c r="K81" s="38" t="s">
        <v>152</v>
      </c>
      <c r="L81" s="44">
        <f t="shared" si="5"/>
        <v>0</v>
      </c>
      <c r="M81" s="78"/>
      <c r="N81" s="127"/>
      <c r="O81" s="44">
        <f>P81+Q81+R81+S81+T81</f>
        <v>0</v>
      </c>
      <c r="P81" s="39"/>
      <c r="Q81" s="39"/>
      <c r="R81" s="39"/>
      <c r="S81" s="39"/>
      <c r="T81" s="39"/>
      <c r="U81" s="39"/>
      <c r="V81" s="39"/>
      <c r="W81" s="110"/>
      <c r="X81" s="39"/>
      <c r="Y81" s="39"/>
      <c r="Z81" s="39"/>
      <c r="AA81" s="39"/>
      <c r="AB81" s="110"/>
      <c r="AC81" s="39"/>
      <c r="AD81" s="39"/>
      <c r="AE81" s="80"/>
      <c r="AF81" s="44">
        <f t="shared" si="2"/>
        <v>0</v>
      </c>
      <c r="AG81" s="39"/>
      <c r="AH81" s="39"/>
      <c r="AI81" s="39"/>
      <c r="AJ81" s="39"/>
      <c r="AK81" s="39"/>
      <c r="AL81" s="39"/>
    </row>
    <row r="82" spans="1:38" s="114" customFormat="1" ht="27.75" customHeight="1" x14ac:dyDescent="0.25">
      <c r="B82" s="115"/>
      <c r="C82" s="115"/>
      <c r="D82" s="115"/>
      <c r="E82" s="116"/>
      <c r="F82" s="117" t="s">
        <v>206</v>
      </c>
      <c r="G82" s="118"/>
      <c r="H82" s="119"/>
      <c r="I82" s="119"/>
      <c r="J82" s="119"/>
      <c r="K82" s="119"/>
      <c r="L82" s="119">
        <f>SUM(L11:L28)+SUM(L33:L81)</f>
        <v>0</v>
      </c>
      <c r="M82" s="119"/>
      <c r="N82" s="119">
        <f t="shared" ref="N82:AL82" si="7">SUM(N11:N28)+SUM(N33:N81)</f>
        <v>0</v>
      </c>
      <c r="O82" s="119">
        <f t="shared" si="7"/>
        <v>0</v>
      </c>
      <c r="P82" s="119">
        <f t="shared" si="7"/>
        <v>0</v>
      </c>
      <c r="Q82" s="119">
        <f t="shared" si="7"/>
        <v>0</v>
      </c>
      <c r="R82" s="119">
        <f t="shared" si="7"/>
        <v>0</v>
      </c>
      <c r="S82" s="119">
        <f t="shared" si="7"/>
        <v>0</v>
      </c>
      <c r="T82" s="119">
        <f t="shared" si="7"/>
        <v>0</v>
      </c>
      <c r="U82" s="119">
        <f t="shared" si="7"/>
        <v>0</v>
      </c>
      <c r="V82" s="119">
        <f t="shared" si="7"/>
        <v>0</v>
      </c>
      <c r="W82" s="119">
        <f t="shared" si="7"/>
        <v>0</v>
      </c>
      <c r="X82" s="119">
        <f t="shared" si="7"/>
        <v>0</v>
      </c>
      <c r="Y82" s="119">
        <f t="shared" si="7"/>
        <v>0</v>
      </c>
      <c r="Z82" s="119">
        <f t="shared" si="7"/>
        <v>0</v>
      </c>
      <c r="AA82" s="119">
        <f t="shared" si="7"/>
        <v>0</v>
      </c>
      <c r="AB82" s="119">
        <f t="shared" si="7"/>
        <v>0</v>
      </c>
      <c r="AC82" s="119">
        <f t="shared" si="7"/>
        <v>0</v>
      </c>
      <c r="AD82" s="119">
        <f t="shared" si="7"/>
        <v>0</v>
      </c>
      <c r="AE82" s="119">
        <f t="shared" si="7"/>
        <v>0</v>
      </c>
      <c r="AF82" s="119">
        <f t="shared" si="7"/>
        <v>0</v>
      </c>
      <c r="AG82" s="119">
        <f t="shared" si="7"/>
        <v>0</v>
      </c>
      <c r="AH82" s="119">
        <f t="shared" si="7"/>
        <v>0</v>
      </c>
      <c r="AI82" s="119">
        <f t="shared" si="7"/>
        <v>0</v>
      </c>
      <c r="AJ82" s="119">
        <f t="shared" si="7"/>
        <v>0</v>
      </c>
      <c r="AK82" s="119">
        <f t="shared" si="7"/>
        <v>0</v>
      </c>
      <c r="AL82" s="119">
        <f t="shared" si="7"/>
        <v>0</v>
      </c>
    </row>
    <row r="84" spans="1:38" x14ac:dyDescent="0.2">
      <c r="L84" s="68"/>
      <c r="N84" s="68"/>
      <c r="P84" s="68"/>
      <c r="S84" s="68"/>
      <c r="Z84" s="68"/>
    </row>
    <row r="85" spans="1:38" x14ac:dyDescent="0.2">
      <c r="O85" s="68"/>
    </row>
  </sheetData>
  <sheetProtection password="C621" sheet="1" objects="1" scenarios="1" autoFilter="0"/>
  <autoFilter ref="A10:AL82"/>
  <mergeCells count="47">
    <mergeCell ref="AL5:AL9"/>
    <mergeCell ref="AD5:AD9"/>
    <mergeCell ref="AE5:AE9"/>
    <mergeCell ref="AF5:AK5"/>
    <mergeCell ref="A3:A9"/>
    <mergeCell ref="B3:C4"/>
    <mergeCell ref="E3:G3"/>
    <mergeCell ref="H3:H9"/>
    <mergeCell ref="I3:I9"/>
    <mergeCell ref="B5:B9"/>
    <mergeCell ref="C5:C9"/>
    <mergeCell ref="D3:D9"/>
    <mergeCell ref="E4:E9"/>
    <mergeCell ref="F4:F9"/>
    <mergeCell ref="G4:G9"/>
    <mergeCell ref="J3:J9"/>
    <mergeCell ref="P7:P9"/>
    <mergeCell ref="Q7:Q9"/>
    <mergeCell ref="R7:R9"/>
    <mergeCell ref="S7:S9"/>
    <mergeCell ref="O6:O9"/>
    <mergeCell ref="P6:T6"/>
    <mergeCell ref="M4:M9"/>
    <mergeCell ref="L4:L9"/>
    <mergeCell ref="N4:N9"/>
    <mergeCell ref="O4:AL4"/>
    <mergeCell ref="O5:T5"/>
    <mergeCell ref="V7:V9"/>
    <mergeCell ref="AG7:AG9"/>
    <mergeCell ref="AA5:AA9"/>
    <mergeCell ref="AC5:AC9"/>
    <mergeCell ref="T7:T9"/>
    <mergeCell ref="X5:X9"/>
    <mergeCell ref="U5:V5"/>
    <mergeCell ref="K3:K9"/>
    <mergeCell ref="L3:AL3"/>
    <mergeCell ref="Y5:Y9"/>
    <mergeCell ref="AK7:AK9"/>
    <mergeCell ref="AH7:AH9"/>
    <mergeCell ref="AB5:AB9"/>
    <mergeCell ref="AF6:AF9"/>
    <mergeCell ref="AG6:AK6"/>
    <mergeCell ref="AI7:AI9"/>
    <mergeCell ref="AJ7:AJ9"/>
    <mergeCell ref="U6:U9"/>
    <mergeCell ref="W5:W9"/>
    <mergeCell ref="Z5:Z9"/>
  </mergeCells>
  <pageMargins left="0.39370078740157483" right="0.39370078740157483" top="0.39370078740157483" bottom="4.3307086614173231" header="0.78740157480314965" footer="0.78740157480314965"/>
  <pageSetup paperSize="8" scale="22" firstPageNumber="0" fitToHeight="53" orientation="landscape" r:id="rId1"/>
  <headerFooter alignWithMargins="0">
    <oddFooter>&amp;C&amp;"Times New Roman,Обычный"&amp;12Страница &amp;P</oddFooter>
  </headerFooter>
  <rowBreaks count="1" manualBreakCount="1">
    <brk id="38" max="37" man="1"/>
  </rowBreaks>
  <colBreaks count="1" manualBreakCount="1">
    <brk id="20" max="81"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85"/>
  <sheetViews>
    <sheetView view="pageBreakPreview" zoomScale="80" zoomScaleSheetLayoutView="80" workbookViewId="0">
      <pane xSplit="7" ySplit="10" topLeftCell="H11" activePane="bottomRight" state="frozen"/>
      <selection pane="topRight" activeCell="H1" sqref="H1"/>
      <selection pane="bottomLeft" activeCell="A11" sqref="A11"/>
      <selection pane="bottomRight" activeCell="S7" sqref="S7:S9"/>
    </sheetView>
  </sheetViews>
  <sheetFormatPr defaultColWidth="9.140625" defaultRowHeight="12.75" x14ac:dyDescent="0.2"/>
  <cols>
    <col min="1" max="1" width="22.5703125" style="33" customWidth="1"/>
    <col min="2" max="2" width="38.85546875" style="33" customWidth="1"/>
    <col min="3" max="3" width="46" style="33" customWidth="1"/>
    <col min="4" max="4" width="21.7109375" style="33" customWidth="1"/>
    <col min="5" max="5" width="18.5703125" style="77" customWidth="1"/>
    <col min="6" max="6" width="10.85546875" style="76" customWidth="1"/>
    <col min="7" max="7" width="11.140625" style="76" customWidth="1"/>
    <col min="8" max="8" width="11.5703125" style="33" customWidth="1"/>
    <col min="9" max="9" width="12.140625" style="33" customWidth="1"/>
    <col min="10" max="10" width="15.42578125" style="68" customWidth="1"/>
    <col min="11" max="11" width="9.7109375" style="33" customWidth="1"/>
    <col min="12" max="12" width="19.7109375" style="33" customWidth="1"/>
    <col min="13" max="13" width="12.140625" style="33" customWidth="1"/>
    <col min="14" max="14" width="11.85546875" style="33" customWidth="1"/>
    <col min="15" max="15" width="17.140625" style="33" customWidth="1"/>
    <col min="16" max="16" width="14.85546875" style="33" customWidth="1"/>
    <col min="17" max="17" width="8.42578125" style="33" customWidth="1"/>
    <col min="18" max="18" width="6.85546875" style="33" customWidth="1"/>
    <col min="19" max="19" width="14.5703125" style="33" customWidth="1"/>
    <col min="20" max="20" width="13.85546875" style="33" customWidth="1"/>
    <col min="21" max="22" width="15.42578125" style="33" customWidth="1"/>
    <col min="23" max="23" width="6.5703125" style="33" customWidth="1"/>
    <col min="24" max="27" width="15.42578125" style="33" customWidth="1"/>
    <col min="28" max="28" width="6.5703125" style="33" customWidth="1"/>
    <col min="29" max="30" width="15.42578125" style="33" customWidth="1"/>
    <col min="31" max="31" width="10.28515625" style="33" customWidth="1"/>
    <col min="32" max="32" width="16.7109375" style="33" customWidth="1"/>
    <col min="33" max="33" width="15.42578125" style="33" customWidth="1"/>
    <col min="34" max="34" width="7.7109375" style="33" customWidth="1"/>
    <col min="35" max="35" width="5.85546875" style="33" customWidth="1"/>
    <col min="36" max="36" width="13.7109375" style="33" customWidth="1"/>
    <col min="37" max="37" width="7.7109375" style="33" customWidth="1"/>
    <col min="38" max="38" width="15.42578125" style="33" customWidth="1"/>
    <col min="39" max="16384" width="9.140625" style="33"/>
  </cols>
  <sheetData>
    <row r="1" spans="1:38" s="31" customFormat="1" ht="15" x14ac:dyDescent="0.25">
      <c r="A1" s="30" t="s">
        <v>858</v>
      </c>
      <c r="C1" s="53"/>
      <c r="D1" s="30"/>
      <c r="E1" s="53"/>
      <c r="F1" s="75"/>
      <c r="G1" s="53"/>
      <c r="H1" s="30"/>
      <c r="I1" s="30"/>
      <c r="J1" s="107"/>
      <c r="K1" s="30"/>
      <c r="L1" s="30"/>
      <c r="M1" s="30"/>
      <c r="N1" s="30"/>
      <c r="O1" s="30"/>
      <c r="P1" s="32"/>
    </row>
    <row r="2" spans="1:38" x14ac:dyDescent="0.2">
      <c r="A2" s="34" t="s">
        <v>210</v>
      </c>
    </row>
    <row r="3" spans="1:38" s="14" customFormat="1" ht="12" customHeight="1" x14ac:dyDescent="0.2">
      <c r="A3" s="446" t="s">
        <v>718</v>
      </c>
      <c r="B3" s="402" t="s">
        <v>95</v>
      </c>
      <c r="C3" s="402"/>
      <c r="D3" s="446" t="s">
        <v>68</v>
      </c>
      <c r="E3" s="402" t="s">
        <v>69</v>
      </c>
      <c r="F3" s="402"/>
      <c r="G3" s="402"/>
      <c r="H3" s="414" t="s">
        <v>207</v>
      </c>
      <c r="I3" s="414" t="s">
        <v>930</v>
      </c>
      <c r="J3" s="438" t="s">
        <v>318</v>
      </c>
      <c r="K3" s="439" t="s">
        <v>19</v>
      </c>
      <c r="L3" s="440" t="s">
        <v>235</v>
      </c>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c r="AL3" s="440"/>
    </row>
    <row r="4" spans="1:38" s="14" customFormat="1" ht="12" customHeight="1" x14ac:dyDescent="0.2">
      <c r="A4" s="447"/>
      <c r="B4" s="402"/>
      <c r="C4" s="402"/>
      <c r="D4" s="447"/>
      <c r="E4" s="404" t="s">
        <v>72</v>
      </c>
      <c r="F4" s="404" t="s">
        <v>73</v>
      </c>
      <c r="G4" s="404" t="s">
        <v>74</v>
      </c>
      <c r="H4" s="415"/>
      <c r="I4" s="415"/>
      <c r="J4" s="438"/>
      <c r="K4" s="439"/>
      <c r="L4" s="426" t="s">
        <v>403</v>
      </c>
      <c r="M4" s="434" t="s">
        <v>204</v>
      </c>
      <c r="N4" s="418" t="s">
        <v>236</v>
      </c>
      <c r="O4" s="429" t="s">
        <v>75</v>
      </c>
      <c r="P4" s="429"/>
      <c r="Q4" s="429"/>
      <c r="R4" s="429"/>
      <c r="S4" s="429"/>
      <c r="T4" s="429"/>
      <c r="U4" s="429"/>
      <c r="V4" s="429"/>
      <c r="W4" s="429"/>
      <c r="X4" s="429"/>
      <c r="Y4" s="429"/>
      <c r="Z4" s="429"/>
      <c r="AA4" s="429"/>
      <c r="AB4" s="429"/>
      <c r="AC4" s="429"/>
      <c r="AD4" s="429"/>
      <c r="AE4" s="429"/>
      <c r="AF4" s="429"/>
      <c r="AG4" s="429"/>
      <c r="AH4" s="429"/>
      <c r="AI4" s="429"/>
      <c r="AJ4" s="429"/>
      <c r="AK4" s="429"/>
      <c r="AL4" s="429"/>
    </row>
    <row r="5" spans="1:38" s="14" customFormat="1" ht="12" customHeight="1" x14ac:dyDescent="0.2">
      <c r="A5" s="447"/>
      <c r="B5" s="403" t="s">
        <v>72</v>
      </c>
      <c r="C5" s="403" t="s">
        <v>106</v>
      </c>
      <c r="D5" s="447"/>
      <c r="E5" s="404"/>
      <c r="F5" s="404"/>
      <c r="G5" s="404"/>
      <c r="H5" s="415"/>
      <c r="I5" s="415"/>
      <c r="J5" s="438"/>
      <c r="K5" s="439"/>
      <c r="L5" s="427"/>
      <c r="M5" s="399"/>
      <c r="N5" s="399"/>
      <c r="O5" s="394" t="s">
        <v>79</v>
      </c>
      <c r="P5" s="394"/>
      <c r="Q5" s="394"/>
      <c r="R5" s="394"/>
      <c r="S5" s="394"/>
      <c r="T5" s="394"/>
      <c r="U5" s="395" t="s">
        <v>918</v>
      </c>
      <c r="V5" s="396"/>
      <c r="W5" s="443" t="s">
        <v>342</v>
      </c>
      <c r="X5" s="394" t="s">
        <v>80</v>
      </c>
      <c r="Y5" s="408" t="s">
        <v>917</v>
      </c>
      <c r="Z5" s="394" t="s">
        <v>81</v>
      </c>
      <c r="AA5" s="394" t="s">
        <v>82</v>
      </c>
      <c r="AB5" s="413" t="s">
        <v>343</v>
      </c>
      <c r="AC5" s="394" t="s">
        <v>83</v>
      </c>
      <c r="AD5" s="394" t="s">
        <v>84</v>
      </c>
      <c r="AE5" s="434" t="s">
        <v>205</v>
      </c>
      <c r="AF5" s="394" t="s">
        <v>85</v>
      </c>
      <c r="AG5" s="394"/>
      <c r="AH5" s="394"/>
      <c r="AI5" s="394"/>
      <c r="AJ5" s="394"/>
      <c r="AK5" s="394"/>
      <c r="AL5" s="431" t="s">
        <v>86</v>
      </c>
    </row>
    <row r="6" spans="1:38" s="14" customFormat="1" ht="12" customHeight="1" x14ac:dyDescent="0.2">
      <c r="A6" s="447"/>
      <c r="B6" s="403"/>
      <c r="C6" s="403"/>
      <c r="D6" s="447"/>
      <c r="E6" s="404"/>
      <c r="F6" s="404"/>
      <c r="G6" s="404"/>
      <c r="H6" s="415"/>
      <c r="I6" s="415"/>
      <c r="J6" s="438"/>
      <c r="K6" s="439"/>
      <c r="L6" s="427"/>
      <c r="M6" s="399"/>
      <c r="N6" s="399"/>
      <c r="O6" s="393" t="s">
        <v>402</v>
      </c>
      <c r="P6" s="403" t="s">
        <v>75</v>
      </c>
      <c r="Q6" s="403"/>
      <c r="R6" s="403"/>
      <c r="S6" s="403"/>
      <c r="T6" s="403"/>
      <c r="U6" s="393" t="s">
        <v>21</v>
      </c>
      <c r="V6" s="311" t="s">
        <v>87</v>
      </c>
      <c r="W6" s="443"/>
      <c r="X6" s="403"/>
      <c r="Y6" s="409"/>
      <c r="Z6" s="403"/>
      <c r="AA6" s="403"/>
      <c r="AB6" s="435"/>
      <c r="AC6" s="403"/>
      <c r="AD6" s="403"/>
      <c r="AE6" s="399"/>
      <c r="AF6" s="393" t="s">
        <v>398</v>
      </c>
      <c r="AG6" s="403" t="s">
        <v>75</v>
      </c>
      <c r="AH6" s="403"/>
      <c r="AI6" s="403"/>
      <c r="AJ6" s="403"/>
      <c r="AK6" s="403"/>
      <c r="AL6" s="432"/>
    </row>
    <row r="7" spans="1:38" s="14" customFormat="1" ht="12" customHeight="1" x14ac:dyDescent="0.2">
      <c r="A7" s="447"/>
      <c r="B7" s="403"/>
      <c r="C7" s="403"/>
      <c r="D7" s="447"/>
      <c r="E7" s="404"/>
      <c r="F7" s="404"/>
      <c r="G7" s="404"/>
      <c r="H7" s="415"/>
      <c r="I7" s="415"/>
      <c r="J7" s="438"/>
      <c r="K7" s="439"/>
      <c r="L7" s="427"/>
      <c r="M7" s="399"/>
      <c r="N7" s="399"/>
      <c r="O7" s="393"/>
      <c r="P7" s="393" t="s">
        <v>94</v>
      </c>
      <c r="Q7" s="393" t="s">
        <v>89</v>
      </c>
      <c r="R7" s="393" t="s">
        <v>90</v>
      </c>
      <c r="S7" s="393" t="s">
        <v>91</v>
      </c>
      <c r="T7" s="393" t="s">
        <v>92</v>
      </c>
      <c r="U7" s="393"/>
      <c r="V7" s="407" t="s">
        <v>93</v>
      </c>
      <c r="W7" s="443"/>
      <c r="X7" s="403"/>
      <c r="Y7" s="409"/>
      <c r="Z7" s="403"/>
      <c r="AA7" s="403"/>
      <c r="AB7" s="435"/>
      <c r="AC7" s="403"/>
      <c r="AD7" s="403"/>
      <c r="AE7" s="399"/>
      <c r="AF7" s="393"/>
      <c r="AG7" s="393" t="s">
        <v>94</v>
      </c>
      <c r="AH7" s="393" t="s">
        <v>89</v>
      </c>
      <c r="AI7" s="393" t="s">
        <v>90</v>
      </c>
      <c r="AJ7" s="393" t="s">
        <v>91</v>
      </c>
      <c r="AK7" s="393" t="s">
        <v>92</v>
      </c>
      <c r="AL7" s="432"/>
    </row>
    <row r="8" spans="1:38" s="14" customFormat="1" ht="12" customHeight="1" x14ac:dyDescent="0.2">
      <c r="A8" s="447"/>
      <c r="B8" s="403"/>
      <c r="C8" s="403"/>
      <c r="D8" s="447"/>
      <c r="E8" s="404"/>
      <c r="F8" s="404"/>
      <c r="G8" s="404"/>
      <c r="H8" s="415"/>
      <c r="I8" s="415"/>
      <c r="J8" s="438"/>
      <c r="K8" s="439"/>
      <c r="L8" s="427"/>
      <c r="M8" s="399"/>
      <c r="N8" s="399"/>
      <c r="O8" s="393"/>
      <c r="P8" s="393"/>
      <c r="Q8" s="393"/>
      <c r="R8" s="393"/>
      <c r="S8" s="393"/>
      <c r="T8" s="393"/>
      <c r="U8" s="393"/>
      <c r="V8" s="407"/>
      <c r="W8" s="443"/>
      <c r="X8" s="403"/>
      <c r="Y8" s="409"/>
      <c r="Z8" s="403"/>
      <c r="AA8" s="403"/>
      <c r="AB8" s="435"/>
      <c r="AC8" s="403"/>
      <c r="AD8" s="403"/>
      <c r="AE8" s="399"/>
      <c r="AF8" s="393"/>
      <c r="AG8" s="393"/>
      <c r="AH8" s="393"/>
      <c r="AI8" s="393"/>
      <c r="AJ8" s="393"/>
      <c r="AK8" s="393"/>
      <c r="AL8" s="432"/>
    </row>
    <row r="9" spans="1:38" s="14" customFormat="1" ht="132" customHeight="1" x14ac:dyDescent="0.2">
      <c r="A9" s="448"/>
      <c r="B9" s="403"/>
      <c r="C9" s="403"/>
      <c r="D9" s="448"/>
      <c r="E9" s="404"/>
      <c r="F9" s="404"/>
      <c r="G9" s="404"/>
      <c r="H9" s="416"/>
      <c r="I9" s="416"/>
      <c r="J9" s="438"/>
      <c r="K9" s="439"/>
      <c r="L9" s="428"/>
      <c r="M9" s="437"/>
      <c r="N9" s="437"/>
      <c r="O9" s="401"/>
      <c r="P9" s="401"/>
      <c r="Q9" s="401"/>
      <c r="R9" s="401"/>
      <c r="S9" s="401"/>
      <c r="T9" s="401"/>
      <c r="U9" s="401"/>
      <c r="V9" s="441"/>
      <c r="W9" s="443"/>
      <c r="X9" s="430"/>
      <c r="Y9" s="442"/>
      <c r="Z9" s="430"/>
      <c r="AA9" s="430"/>
      <c r="AB9" s="436"/>
      <c r="AC9" s="430"/>
      <c r="AD9" s="430"/>
      <c r="AE9" s="400"/>
      <c r="AF9" s="401"/>
      <c r="AG9" s="401"/>
      <c r="AH9" s="401"/>
      <c r="AI9" s="401"/>
      <c r="AJ9" s="401"/>
      <c r="AK9" s="401"/>
      <c r="AL9" s="433"/>
    </row>
    <row r="10" spans="1:38" s="14" customFormat="1" x14ac:dyDescent="0.2">
      <c r="A10" s="35">
        <v>1</v>
      </c>
      <c r="B10" s="35">
        <v>2</v>
      </c>
      <c r="C10" s="35">
        <v>3</v>
      </c>
      <c r="D10" s="35">
        <v>4</v>
      </c>
      <c r="E10" s="35">
        <v>5</v>
      </c>
      <c r="F10" s="35">
        <v>6</v>
      </c>
      <c r="G10" s="35">
        <v>7</v>
      </c>
      <c r="H10" s="139" t="s">
        <v>384</v>
      </c>
      <c r="I10" s="139" t="s">
        <v>385</v>
      </c>
      <c r="J10" s="108">
        <v>8</v>
      </c>
      <c r="K10" s="35">
        <v>9</v>
      </c>
      <c r="L10" s="128">
        <v>10</v>
      </c>
      <c r="M10" s="189" t="s">
        <v>400</v>
      </c>
      <c r="N10" s="189" t="s">
        <v>399</v>
      </c>
      <c r="O10" s="128">
        <v>11</v>
      </c>
      <c r="P10" s="128">
        <v>12</v>
      </c>
      <c r="Q10" s="128">
        <v>13</v>
      </c>
      <c r="R10" s="128">
        <v>14</v>
      </c>
      <c r="S10" s="128">
        <v>15</v>
      </c>
      <c r="T10" s="128">
        <v>16</v>
      </c>
      <c r="U10" s="128">
        <v>17</v>
      </c>
      <c r="V10" s="128">
        <v>18</v>
      </c>
      <c r="W10" s="190">
        <v>19</v>
      </c>
      <c r="X10" s="128">
        <v>20</v>
      </c>
      <c r="Y10" s="128">
        <v>21</v>
      </c>
      <c r="Z10" s="128">
        <v>22</v>
      </c>
      <c r="AA10" s="128">
        <v>23</v>
      </c>
      <c r="AB10" s="190">
        <v>24</v>
      </c>
      <c r="AC10" s="128">
        <v>25</v>
      </c>
      <c r="AD10" s="128">
        <v>26</v>
      </c>
      <c r="AE10" s="139" t="s">
        <v>401</v>
      </c>
      <c r="AF10" s="128">
        <v>27</v>
      </c>
      <c r="AG10" s="128">
        <v>28</v>
      </c>
      <c r="AH10" s="128">
        <v>29</v>
      </c>
      <c r="AI10" s="128">
        <v>30</v>
      </c>
      <c r="AJ10" s="128">
        <v>31</v>
      </c>
      <c r="AK10" s="128">
        <v>32</v>
      </c>
      <c r="AL10" s="128">
        <v>33</v>
      </c>
    </row>
    <row r="11" spans="1:38" s="40" customFormat="1" ht="55.5" customHeight="1" x14ac:dyDescent="0.2">
      <c r="A11" s="293" t="s">
        <v>423</v>
      </c>
      <c r="B11" s="293" t="s">
        <v>275</v>
      </c>
      <c r="C11" s="43" t="s">
        <v>276</v>
      </c>
      <c r="D11" s="36"/>
      <c r="E11" s="120" t="s">
        <v>278</v>
      </c>
      <c r="F11" s="121" t="s">
        <v>108</v>
      </c>
      <c r="G11" s="281"/>
      <c r="H11" s="78"/>
      <c r="I11" s="78"/>
      <c r="J11" s="113">
        <f t="shared" ref="J11:J76" si="0">IF(G11=0,0,L11/G11)</f>
        <v>0</v>
      </c>
      <c r="K11" s="38" t="s">
        <v>109</v>
      </c>
      <c r="L11" s="44">
        <f t="shared" ref="L11:L42" si="1">O11+U11+W11+X11+Y11+Z11+AA11+AB11+AC11+AD11+AF11+AL11</f>
        <v>0</v>
      </c>
      <c r="M11" s="78"/>
      <c r="N11" s="127"/>
      <c r="O11" s="44">
        <f>P11+Q11+R11+S11+T11</f>
        <v>0</v>
      </c>
      <c r="P11" s="39"/>
      <c r="Q11" s="39"/>
      <c r="R11" s="39"/>
      <c r="S11" s="39"/>
      <c r="T11" s="39"/>
      <c r="U11" s="39"/>
      <c r="V11" s="39"/>
      <c r="W11" s="110"/>
      <c r="X11" s="39"/>
      <c r="Y11" s="39"/>
      <c r="Z11" s="39"/>
      <c r="AA11" s="39"/>
      <c r="AB11" s="110"/>
      <c r="AC11" s="39"/>
      <c r="AD11" s="39"/>
      <c r="AE11" s="80"/>
      <c r="AF11" s="44">
        <f t="shared" ref="AF11:AF81" si="2">AG11+AH11+AI11+AJ11+AK11</f>
        <v>0</v>
      </c>
      <c r="AG11" s="39"/>
      <c r="AH11" s="39"/>
      <c r="AI11" s="39"/>
      <c r="AJ11" s="39"/>
      <c r="AK11" s="39"/>
      <c r="AL11" s="39"/>
    </row>
    <row r="12" spans="1:38" s="51" customFormat="1" ht="69" customHeight="1" x14ac:dyDescent="0.2">
      <c r="A12" s="293" t="s">
        <v>424</v>
      </c>
      <c r="B12" s="293" t="s">
        <v>191</v>
      </c>
      <c r="C12" s="42" t="s">
        <v>192</v>
      </c>
      <c r="D12" s="36"/>
      <c r="E12" s="120" t="s">
        <v>279</v>
      </c>
      <c r="F12" s="120" t="s">
        <v>203</v>
      </c>
      <c r="G12" s="281"/>
      <c r="H12" s="78"/>
      <c r="I12" s="78"/>
      <c r="J12" s="113">
        <f t="shared" si="0"/>
        <v>0</v>
      </c>
      <c r="K12" s="38" t="s">
        <v>110</v>
      </c>
      <c r="L12" s="44">
        <f t="shared" si="1"/>
        <v>0</v>
      </c>
      <c r="M12" s="78"/>
      <c r="N12" s="127"/>
      <c r="O12" s="44">
        <f t="shared" ref="O12:O74" si="3">P12+Q12+R12+S12+T12</f>
        <v>0</v>
      </c>
      <c r="P12" s="39"/>
      <c r="Q12" s="39"/>
      <c r="R12" s="39"/>
      <c r="S12" s="39"/>
      <c r="T12" s="39"/>
      <c r="U12" s="39"/>
      <c r="V12" s="39"/>
      <c r="W12" s="110"/>
      <c r="X12" s="39"/>
      <c r="Y12" s="39"/>
      <c r="Z12" s="39"/>
      <c r="AA12" s="39"/>
      <c r="AB12" s="110"/>
      <c r="AC12" s="39"/>
      <c r="AD12" s="39"/>
      <c r="AE12" s="80"/>
      <c r="AF12" s="44">
        <f t="shared" si="2"/>
        <v>0</v>
      </c>
      <c r="AG12" s="39"/>
      <c r="AH12" s="39"/>
      <c r="AI12" s="39"/>
      <c r="AJ12" s="39"/>
      <c r="AK12" s="39"/>
      <c r="AL12" s="39"/>
    </row>
    <row r="13" spans="1:38" s="41" customFormat="1" ht="78.75" customHeight="1" x14ac:dyDescent="0.2">
      <c r="A13" s="293" t="s">
        <v>425</v>
      </c>
      <c r="B13" s="293" t="s">
        <v>240</v>
      </c>
      <c r="C13" s="43" t="s">
        <v>241</v>
      </c>
      <c r="D13" s="36"/>
      <c r="E13" s="120" t="s">
        <v>267</v>
      </c>
      <c r="F13" s="121" t="s">
        <v>280</v>
      </c>
      <c r="G13" s="281"/>
      <c r="H13" s="78"/>
      <c r="I13" s="78"/>
      <c r="J13" s="113">
        <f t="shared" si="0"/>
        <v>0</v>
      </c>
      <c r="K13" s="38" t="s">
        <v>111</v>
      </c>
      <c r="L13" s="44">
        <f t="shared" si="1"/>
        <v>0</v>
      </c>
      <c r="M13" s="78"/>
      <c r="N13" s="127"/>
      <c r="O13" s="44">
        <f t="shared" si="3"/>
        <v>0</v>
      </c>
      <c r="P13" s="39"/>
      <c r="Q13" s="39"/>
      <c r="R13" s="39"/>
      <c r="S13" s="39"/>
      <c r="T13" s="39"/>
      <c r="U13" s="39"/>
      <c r="V13" s="39"/>
      <c r="W13" s="110"/>
      <c r="X13" s="39"/>
      <c r="Y13" s="39"/>
      <c r="Z13" s="39"/>
      <c r="AA13" s="39"/>
      <c r="AB13" s="110"/>
      <c r="AC13" s="39"/>
      <c r="AD13" s="39"/>
      <c r="AE13" s="80"/>
      <c r="AF13" s="44">
        <f t="shared" si="2"/>
        <v>0</v>
      </c>
      <c r="AG13" s="39"/>
      <c r="AH13" s="39"/>
      <c r="AI13" s="39"/>
      <c r="AJ13" s="39"/>
      <c r="AK13" s="39"/>
      <c r="AL13" s="39"/>
    </row>
    <row r="14" spans="1:38" s="41" customFormat="1" ht="83.25" customHeight="1" x14ac:dyDescent="0.2">
      <c r="A14" s="293" t="s">
        <v>425</v>
      </c>
      <c r="B14" s="293" t="s">
        <v>240</v>
      </c>
      <c r="C14" s="43" t="s">
        <v>241</v>
      </c>
      <c r="D14" s="36"/>
      <c r="E14" s="120" t="s">
        <v>281</v>
      </c>
      <c r="F14" s="121" t="s">
        <v>108</v>
      </c>
      <c r="G14" s="281"/>
      <c r="H14" s="78"/>
      <c r="I14" s="78"/>
      <c r="J14" s="113">
        <f t="shared" si="0"/>
        <v>0</v>
      </c>
      <c r="K14" s="38" t="s">
        <v>112</v>
      </c>
      <c r="L14" s="44">
        <f t="shared" si="1"/>
        <v>0</v>
      </c>
      <c r="M14" s="78"/>
      <c r="N14" s="127"/>
      <c r="O14" s="44">
        <f t="shared" si="3"/>
        <v>0</v>
      </c>
      <c r="P14" s="39"/>
      <c r="Q14" s="39"/>
      <c r="R14" s="39"/>
      <c r="S14" s="39"/>
      <c r="T14" s="39"/>
      <c r="U14" s="39"/>
      <c r="V14" s="39"/>
      <c r="W14" s="110"/>
      <c r="X14" s="39"/>
      <c r="Y14" s="39"/>
      <c r="Z14" s="39"/>
      <c r="AA14" s="39"/>
      <c r="AB14" s="110"/>
      <c r="AC14" s="39"/>
      <c r="AD14" s="39"/>
      <c r="AE14" s="80"/>
      <c r="AF14" s="44">
        <f t="shared" si="2"/>
        <v>0</v>
      </c>
      <c r="AG14" s="39"/>
      <c r="AH14" s="39"/>
      <c r="AI14" s="39"/>
      <c r="AJ14" s="39"/>
      <c r="AK14" s="39"/>
      <c r="AL14" s="39"/>
    </row>
    <row r="15" spans="1:38" s="41" customFormat="1" ht="56.25" customHeight="1" x14ac:dyDescent="0.2">
      <c r="A15" s="293" t="s">
        <v>426</v>
      </c>
      <c r="B15" s="293" t="s">
        <v>182</v>
      </c>
      <c r="C15" s="43" t="s">
        <v>183</v>
      </c>
      <c r="D15" s="36"/>
      <c r="E15" s="120" t="s">
        <v>267</v>
      </c>
      <c r="F15" s="121" t="s">
        <v>108</v>
      </c>
      <c r="G15" s="281"/>
      <c r="H15" s="78"/>
      <c r="I15" s="78"/>
      <c r="J15" s="113">
        <f t="shared" si="0"/>
        <v>0</v>
      </c>
      <c r="K15" s="38" t="s">
        <v>113</v>
      </c>
      <c r="L15" s="44">
        <f t="shared" si="1"/>
        <v>0</v>
      </c>
      <c r="M15" s="78"/>
      <c r="N15" s="127"/>
      <c r="O15" s="44">
        <f t="shared" si="3"/>
        <v>0</v>
      </c>
      <c r="P15" s="39"/>
      <c r="Q15" s="39"/>
      <c r="R15" s="39"/>
      <c r="S15" s="39"/>
      <c r="T15" s="39"/>
      <c r="U15" s="39"/>
      <c r="V15" s="39"/>
      <c r="W15" s="110"/>
      <c r="X15" s="39"/>
      <c r="Y15" s="39"/>
      <c r="Z15" s="39"/>
      <c r="AA15" s="39"/>
      <c r="AB15" s="110"/>
      <c r="AC15" s="39"/>
      <c r="AD15" s="39"/>
      <c r="AE15" s="80"/>
      <c r="AF15" s="44">
        <f t="shared" si="2"/>
        <v>0</v>
      </c>
      <c r="AG15" s="39"/>
      <c r="AH15" s="39"/>
      <c r="AI15" s="39"/>
      <c r="AJ15" s="39"/>
      <c r="AK15" s="39"/>
      <c r="AL15" s="39"/>
    </row>
    <row r="16" spans="1:38" s="52" customFormat="1" ht="53.25" customHeight="1" x14ac:dyDescent="0.2">
      <c r="A16" s="293" t="s">
        <v>427</v>
      </c>
      <c r="B16" s="293" t="s">
        <v>159</v>
      </c>
      <c r="C16" s="42" t="s">
        <v>159</v>
      </c>
      <c r="D16" s="36"/>
      <c r="E16" s="120" t="s">
        <v>269</v>
      </c>
      <c r="F16" s="120" t="s">
        <v>116</v>
      </c>
      <c r="G16" s="281"/>
      <c r="H16" s="78"/>
      <c r="I16" s="78"/>
      <c r="J16" s="113">
        <f t="shared" si="0"/>
        <v>0</v>
      </c>
      <c r="K16" s="38" t="s">
        <v>114</v>
      </c>
      <c r="L16" s="44">
        <f t="shared" si="1"/>
        <v>0</v>
      </c>
      <c r="M16" s="78"/>
      <c r="N16" s="127"/>
      <c r="O16" s="44">
        <f t="shared" si="3"/>
        <v>0</v>
      </c>
      <c r="P16" s="39"/>
      <c r="Q16" s="39"/>
      <c r="R16" s="39"/>
      <c r="S16" s="39"/>
      <c r="T16" s="39"/>
      <c r="U16" s="39"/>
      <c r="V16" s="39"/>
      <c r="W16" s="110"/>
      <c r="X16" s="39"/>
      <c r="Y16" s="39"/>
      <c r="Z16" s="39"/>
      <c r="AA16" s="39"/>
      <c r="AB16" s="110"/>
      <c r="AC16" s="39"/>
      <c r="AD16" s="39"/>
      <c r="AE16" s="80"/>
      <c r="AF16" s="44">
        <f t="shared" si="2"/>
        <v>0</v>
      </c>
      <c r="AG16" s="39"/>
      <c r="AH16" s="39"/>
      <c r="AI16" s="39"/>
      <c r="AJ16" s="39"/>
      <c r="AK16" s="39"/>
      <c r="AL16" s="39"/>
    </row>
    <row r="17" spans="1:38" s="50" customFormat="1" ht="54" customHeight="1" x14ac:dyDescent="0.2">
      <c r="A17" s="293" t="s">
        <v>428</v>
      </c>
      <c r="B17" s="293" t="s">
        <v>107</v>
      </c>
      <c r="C17" s="42" t="s">
        <v>175</v>
      </c>
      <c r="D17" s="36"/>
      <c r="E17" s="120" t="s">
        <v>348</v>
      </c>
      <c r="F17" s="120" t="s">
        <v>108</v>
      </c>
      <c r="G17" s="281"/>
      <c r="H17" s="78"/>
      <c r="I17" s="78"/>
      <c r="J17" s="113">
        <f t="shared" si="0"/>
        <v>0</v>
      </c>
      <c r="K17" s="38" t="s">
        <v>115</v>
      </c>
      <c r="L17" s="44">
        <f t="shared" si="1"/>
        <v>0</v>
      </c>
      <c r="M17" s="78"/>
      <c r="N17" s="127"/>
      <c r="O17" s="44">
        <f t="shared" si="3"/>
        <v>0</v>
      </c>
      <c r="P17" s="39"/>
      <c r="Q17" s="39"/>
      <c r="R17" s="37"/>
      <c r="S17" s="39"/>
      <c r="T17" s="39"/>
      <c r="U17" s="39"/>
      <c r="V17" s="37"/>
      <c r="W17" s="111"/>
      <c r="X17" s="39"/>
      <c r="Y17" s="39"/>
      <c r="Z17" s="39"/>
      <c r="AA17" s="39"/>
      <c r="AB17" s="110"/>
      <c r="AC17" s="39"/>
      <c r="AD17" s="39"/>
      <c r="AE17" s="80"/>
      <c r="AF17" s="44">
        <f t="shared" si="2"/>
        <v>0</v>
      </c>
      <c r="AG17" s="39"/>
      <c r="AH17" s="39"/>
      <c r="AI17" s="39"/>
      <c r="AJ17" s="39"/>
      <c r="AK17" s="39"/>
      <c r="AL17" s="39"/>
    </row>
    <row r="18" spans="1:38" s="41" customFormat="1" ht="54" customHeight="1" x14ac:dyDescent="0.2">
      <c r="A18" s="293" t="s">
        <v>428</v>
      </c>
      <c r="B18" s="293" t="s">
        <v>107</v>
      </c>
      <c r="C18" s="43" t="s">
        <v>175</v>
      </c>
      <c r="D18" s="36"/>
      <c r="E18" s="120" t="s">
        <v>283</v>
      </c>
      <c r="F18" s="121" t="s">
        <v>108</v>
      </c>
      <c r="G18" s="281"/>
      <c r="H18" s="78"/>
      <c r="I18" s="78"/>
      <c r="J18" s="113">
        <f t="shared" si="0"/>
        <v>0</v>
      </c>
      <c r="K18" s="38" t="s">
        <v>117</v>
      </c>
      <c r="L18" s="44">
        <f t="shared" si="1"/>
        <v>0</v>
      </c>
      <c r="M18" s="78"/>
      <c r="N18" s="127"/>
      <c r="O18" s="44">
        <f t="shared" si="3"/>
        <v>0</v>
      </c>
      <c r="P18" s="39"/>
      <c r="Q18" s="39"/>
      <c r="R18" s="39"/>
      <c r="S18" s="39"/>
      <c r="T18" s="39"/>
      <c r="U18" s="39"/>
      <c r="V18" s="39"/>
      <c r="W18" s="110"/>
      <c r="X18" s="39"/>
      <c r="Y18" s="39"/>
      <c r="Z18" s="39"/>
      <c r="AA18" s="39"/>
      <c r="AB18" s="110"/>
      <c r="AC18" s="39"/>
      <c r="AD18" s="39"/>
      <c r="AE18" s="80"/>
      <c r="AF18" s="44">
        <f t="shared" si="2"/>
        <v>0</v>
      </c>
      <c r="AG18" s="39"/>
      <c r="AH18" s="39"/>
      <c r="AI18" s="39"/>
      <c r="AJ18" s="39"/>
      <c r="AK18" s="39"/>
      <c r="AL18" s="39"/>
    </row>
    <row r="19" spans="1:38" s="41" customFormat="1" ht="54" customHeight="1" x14ac:dyDescent="0.2">
      <c r="A19" s="293" t="s">
        <v>428</v>
      </c>
      <c r="B19" s="293" t="s">
        <v>107</v>
      </c>
      <c r="C19" s="43" t="s">
        <v>175</v>
      </c>
      <c r="D19" s="36"/>
      <c r="E19" s="120" t="s">
        <v>284</v>
      </c>
      <c r="F19" s="121" t="s">
        <v>108</v>
      </c>
      <c r="G19" s="281"/>
      <c r="H19" s="78"/>
      <c r="I19" s="78"/>
      <c r="J19" s="113">
        <f t="shared" si="0"/>
        <v>0</v>
      </c>
      <c r="K19" s="38" t="s">
        <v>118</v>
      </c>
      <c r="L19" s="44">
        <f t="shared" si="1"/>
        <v>0</v>
      </c>
      <c r="M19" s="78"/>
      <c r="N19" s="127"/>
      <c r="O19" s="44">
        <f t="shared" si="3"/>
        <v>0</v>
      </c>
      <c r="P19" s="39"/>
      <c r="Q19" s="39"/>
      <c r="R19" s="39"/>
      <c r="S19" s="39"/>
      <c r="T19" s="39"/>
      <c r="U19" s="39"/>
      <c r="V19" s="39"/>
      <c r="W19" s="110"/>
      <c r="X19" s="39"/>
      <c r="Y19" s="39"/>
      <c r="Z19" s="39"/>
      <c r="AA19" s="39"/>
      <c r="AB19" s="110"/>
      <c r="AC19" s="39"/>
      <c r="AD19" s="39"/>
      <c r="AE19" s="80"/>
      <c r="AF19" s="44">
        <f t="shared" si="2"/>
        <v>0</v>
      </c>
      <c r="AG19" s="39"/>
      <c r="AH19" s="39"/>
      <c r="AI19" s="39"/>
      <c r="AJ19" s="39"/>
      <c r="AK19" s="39"/>
      <c r="AL19" s="39"/>
    </row>
    <row r="20" spans="1:38" s="41" customFormat="1" ht="72.75" customHeight="1" x14ac:dyDescent="0.2">
      <c r="A20" s="293" t="s">
        <v>429</v>
      </c>
      <c r="B20" s="293" t="s">
        <v>107</v>
      </c>
      <c r="C20" s="43" t="s">
        <v>170</v>
      </c>
      <c r="D20" s="36"/>
      <c r="E20" s="120" t="s">
        <v>270</v>
      </c>
      <c r="F20" s="121" t="s">
        <v>108</v>
      </c>
      <c r="G20" s="281"/>
      <c r="H20" s="78"/>
      <c r="I20" s="78"/>
      <c r="J20" s="113">
        <f t="shared" si="0"/>
        <v>0</v>
      </c>
      <c r="K20" s="38" t="s">
        <v>820</v>
      </c>
      <c r="L20" s="44">
        <f t="shared" si="1"/>
        <v>0</v>
      </c>
      <c r="M20" s="78"/>
      <c r="N20" s="127"/>
      <c r="O20" s="44">
        <f t="shared" si="3"/>
        <v>0</v>
      </c>
      <c r="P20" s="39"/>
      <c r="Q20" s="39"/>
      <c r="R20" s="39"/>
      <c r="S20" s="39"/>
      <c r="T20" s="39"/>
      <c r="U20" s="39"/>
      <c r="V20" s="39"/>
      <c r="W20" s="110"/>
      <c r="X20" s="39"/>
      <c r="Y20" s="39"/>
      <c r="Z20" s="39"/>
      <c r="AA20" s="39"/>
      <c r="AB20" s="110"/>
      <c r="AC20" s="39"/>
      <c r="AD20" s="39"/>
      <c r="AE20" s="80"/>
      <c r="AF20" s="44">
        <f t="shared" si="2"/>
        <v>0</v>
      </c>
      <c r="AG20" s="39"/>
      <c r="AH20" s="39"/>
      <c r="AI20" s="39"/>
      <c r="AJ20" s="39"/>
      <c r="AK20" s="39"/>
      <c r="AL20" s="39"/>
    </row>
    <row r="21" spans="1:38" s="41" customFormat="1" ht="71.25" customHeight="1" x14ac:dyDescent="0.2">
      <c r="A21" s="293" t="s">
        <v>429</v>
      </c>
      <c r="B21" s="293" t="s">
        <v>107</v>
      </c>
      <c r="C21" s="43" t="s">
        <v>170</v>
      </c>
      <c r="D21" s="36"/>
      <c r="E21" s="120" t="s">
        <v>285</v>
      </c>
      <c r="F21" s="121" t="s">
        <v>108</v>
      </c>
      <c r="G21" s="281"/>
      <c r="H21" s="78"/>
      <c r="I21" s="78"/>
      <c r="J21" s="113">
        <f t="shared" si="0"/>
        <v>0</v>
      </c>
      <c r="K21" s="38" t="s">
        <v>23</v>
      </c>
      <c r="L21" s="44">
        <f t="shared" si="1"/>
        <v>0</v>
      </c>
      <c r="M21" s="78"/>
      <c r="N21" s="127"/>
      <c r="O21" s="44">
        <f t="shared" si="3"/>
        <v>0</v>
      </c>
      <c r="P21" s="39"/>
      <c r="Q21" s="39"/>
      <c r="R21" s="39"/>
      <c r="S21" s="39"/>
      <c r="T21" s="39"/>
      <c r="U21" s="39"/>
      <c r="V21" s="39"/>
      <c r="W21" s="110"/>
      <c r="X21" s="39"/>
      <c r="Y21" s="39"/>
      <c r="Z21" s="39"/>
      <c r="AA21" s="39"/>
      <c r="AB21" s="110"/>
      <c r="AC21" s="39"/>
      <c r="AD21" s="39"/>
      <c r="AE21" s="80"/>
      <c r="AF21" s="44">
        <f t="shared" si="2"/>
        <v>0</v>
      </c>
      <c r="AG21" s="39"/>
      <c r="AH21" s="39"/>
      <c r="AI21" s="39"/>
      <c r="AJ21" s="39"/>
      <c r="AK21" s="39"/>
      <c r="AL21" s="39"/>
    </row>
    <row r="22" spans="1:38" s="41" customFormat="1" ht="69" customHeight="1" x14ac:dyDescent="0.2">
      <c r="A22" s="293" t="s">
        <v>429</v>
      </c>
      <c r="B22" s="293" t="s">
        <v>107</v>
      </c>
      <c r="C22" s="43" t="s">
        <v>170</v>
      </c>
      <c r="D22" s="36"/>
      <c r="E22" s="120" t="s">
        <v>286</v>
      </c>
      <c r="F22" s="121" t="s">
        <v>108</v>
      </c>
      <c r="G22" s="281"/>
      <c r="H22" s="78"/>
      <c r="I22" s="78"/>
      <c r="J22" s="113">
        <f t="shared" si="0"/>
        <v>0</v>
      </c>
      <c r="K22" s="38" t="s">
        <v>25</v>
      </c>
      <c r="L22" s="44">
        <f t="shared" si="1"/>
        <v>0</v>
      </c>
      <c r="M22" s="78"/>
      <c r="N22" s="127"/>
      <c r="O22" s="44">
        <f t="shared" si="3"/>
        <v>0</v>
      </c>
      <c r="P22" s="39"/>
      <c r="Q22" s="39"/>
      <c r="R22" s="39"/>
      <c r="S22" s="39"/>
      <c r="T22" s="39"/>
      <c r="U22" s="39"/>
      <c r="V22" s="39"/>
      <c r="W22" s="110"/>
      <c r="X22" s="39"/>
      <c r="Y22" s="39"/>
      <c r="Z22" s="39"/>
      <c r="AA22" s="39"/>
      <c r="AB22" s="110"/>
      <c r="AC22" s="39"/>
      <c r="AD22" s="39"/>
      <c r="AE22" s="80"/>
      <c r="AF22" s="44">
        <f t="shared" si="2"/>
        <v>0</v>
      </c>
      <c r="AG22" s="39"/>
      <c r="AH22" s="39"/>
      <c r="AI22" s="39"/>
      <c r="AJ22" s="39"/>
      <c r="AK22" s="39"/>
      <c r="AL22" s="39"/>
    </row>
    <row r="23" spans="1:38" s="41" customFormat="1" ht="159.75" customHeight="1" x14ac:dyDescent="0.2">
      <c r="A23" s="293" t="s">
        <v>430</v>
      </c>
      <c r="B23" s="293" t="s">
        <v>173</v>
      </c>
      <c r="C23" s="43" t="s">
        <v>174</v>
      </c>
      <c r="D23" s="36"/>
      <c r="E23" s="120" t="s">
        <v>287</v>
      </c>
      <c r="F23" s="121" t="s">
        <v>108</v>
      </c>
      <c r="G23" s="281"/>
      <c r="H23" s="78"/>
      <c r="I23" s="78"/>
      <c r="J23" s="113">
        <f t="shared" si="0"/>
        <v>0</v>
      </c>
      <c r="K23" s="38" t="s">
        <v>27</v>
      </c>
      <c r="L23" s="44">
        <f t="shared" si="1"/>
        <v>0</v>
      </c>
      <c r="M23" s="78"/>
      <c r="N23" s="127"/>
      <c r="O23" s="44">
        <f t="shared" si="3"/>
        <v>0</v>
      </c>
      <c r="P23" s="39"/>
      <c r="Q23" s="39"/>
      <c r="R23" s="39"/>
      <c r="S23" s="39"/>
      <c r="T23" s="39"/>
      <c r="U23" s="39"/>
      <c r="V23" s="39"/>
      <c r="W23" s="110"/>
      <c r="X23" s="39"/>
      <c r="Y23" s="39"/>
      <c r="Z23" s="39"/>
      <c r="AA23" s="39"/>
      <c r="AB23" s="110"/>
      <c r="AC23" s="39"/>
      <c r="AD23" s="39"/>
      <c r="AE23" s="80"/>
      <c r="AF23" s="44">
        <f t="shared" si="2"/>
        <v>0</v>
      </c>
      <c r="AG23" s="39"/>
      <c r="AH23" s="39"/>
      <c r="AI23" s="39"/>
      <c r="AJ23" s="39"/>
      <c r="AK23" s="39"/>
      <c r="AL23" s="39"/>
    </row>
    <row r="24" spans="1:38" s="50" customFormat="1" ht="338.25" customHeight="1" x14ac:dyDescent="0.2">
      <c r="A24" s="293" t="s">
        <v>431</v>
      </c>
      <c r="B24" s="293" t="s">
        <v>200</v>
      </c>
      <c r="C24" s="42" t="s">
        <v>201</v>
      </c>
      <c r="D24" s="36"/>
      <c r="E24" s="120" t="s">
        <v>271</v>
      </c>
      <c r="F24" s="120" t="s">
        <v>108</v>
      </c>
      <c r="G24" s="281"/>
      <c r="H24" s="78"/>
      <c r="I24" s="78"/>
      <c r="J24" s="113">
        <f t="shared" si="0"/>
        <v>0</v>
      </c>
      <c r="K24" s="38" t="s">
        <v>28</v>
      </c>
      <c r="L24" s="44">
        <f t="shared" si="1"/>
        <v>0</v>
      </c>
      <c r="M24" s="79"/>
      <c r="N24" s="127"/>
      <c r="O24" s="44">
        <f t="shared" si="3"/>
        <v>0</v>
      </c>
      <c r="P24" s="39"/>
      <c r="Q24" s="39"/>
      <c r="R24" s="39"/>
      <c r="S24" s="39"/>
      <c r="T24" s="39"/>
      <c r="U24" s="39"/>
      <c r="V24" s="39"/>
      <c r="W24" s="110"/>
      <c r="X24" s="39"/>
      <c r="Y24" s="39"/>
      <c r="Z24" s="39"/>
      <c r="AA24" s="39"/>
      <c r="AB24" s="110"/>
      <c r="AC24" s="39"/>
      <c r="AD24" s="39"/>
      <c r="AE24" s="80"/>
      <c r="AF24" s="44">
        <f t="shared" si="2"/>
        <v>0</v>
      </c>
      <c r="AG24" s="39"/>
      <c r="AH24" s="39"/>
      <c r="AI24" s="39"/>
      <c r="AJ24" s="39"/>
      <c r="AK24" s="39"/>
      <c r="AL24" s="39"/>
    </row>
    <row r="25" spans="1:38" s="41" customFormat="1" ht="42.75" customHeight="1" x14ac:dyDescent="0.2">
      <c r="A25" s="293" t="s">
        <v>733</v>
      </c>
      <c r="B25" s="293" t="s">
        <v>172</v>
      </c>
      <c r="C25" s="43" t="s">
        <v>745</v>
      </c>
      <c r="D25" s="36"/>
      <c r="E25" s="120" t="s">
        <v>748</v>
      </c>
      <c r="F25" s="121" t="s">
        <v>108</v>
      </c>
      <c r="G25" s="281"/>
      <c r="H25" s="78"/>
      <c r="I25" s="78"/>
      <c r="J25" s="113">
        <f t="shared" si="0"/>
        <v>0</v>
      </c>
      <c r="K25" s="38" t="s">
        <v>31</v>
      </c>
      <c r="L25" s="44">
        <f t="shared" si="1"/>
        <v>0</v>
      </c>
      <c r="M25" s="78"/>
      <c r="N25" s="127"/>
      <c r="O25" s="44">
        <f t="shared" si="3"/>
        <v>0</v>
      </c>
      <c r="P25" s="39"/>
      <c r="Q25" s="39"/>
      <c r="R25" s="39"/>
      <c r="S25" s="39"/>
      <c r="T25" s="39"/>
      <c r="U25" s="39"/>
      <c r="V25" s="39"/>
      <c r="W25" s="110"/>
      <c r="X25" s="39"/>
      <c r="Y25" s="39"/>
      <c r="Z25" s="39"/>
      <c r="AA25" s="39"/>
      <c r="AB25" s="110"/>
      <c r="AC25" s="39"/>
      <c r="AD25" s="39"/>
      <c r="AE25" s="80"/>
      <c r="AF25" s="44">
        <f t="shared" si="2"/>
        <v>0</v>
      </c>
      <c r="AG25" s="39"/>
      <c r="AH25" s="39"/>
      <c r="AI25" s="39"/>
      <c r="AJ25" s="39"/>
      <c r="AK25" s="39"/>
      <c r="AL25" s="39"/>
    </row>
    <row r="26" spans="1:38" s="41" customFormat="1" ht="68.25" customHeight="1" x14ac:dyDescent="0.2">
      <c r="A26" s="293" t="s">
        <v>432</v>
      </c>
      <c r="B26" s="293" t="s">
        <v>156</v>
      </c>
      <c r="C26" s="43" t="s">
        <v>758</v>
      </c>
      <c r="D26" s="36"/>
      <c r="E26" s="120" t="s">
        <v>288</v>
      </c>
      <c r="F26" s="121" t="s">
        <v>209</v>
      </c>
      <c r="G26" s="281"/>
      <c r="H26" s="78"/>
      <c r="I26" s="78"/>
      <c r="J26" s="113">
        <f t="shared" si="0"/>
        <v>0</v>
      </c>
      <c r="K26" s="38" t="s">
        <v>319</v>
      </c>
      <c r="L26" s="44">
        <f t="shared" si="1"/>
        <v>0</v>
      </c>
      <c r="M26" s="78"/>
      <c r="N26" s="127"/>
      <c r="O26" s="44">
        <f t="shared" si="3"/>
        <v>0</v>
      </c>
      <c r="P26" s="39"/>
      <c r="Q26" s="39"/>
      <c r="R26" s="39"/>
      <c r="S26" s="39"/>
      <c r="T26" s="39"/>
      <c r="U26" s="39"/>
      <c r="V26" s="39"/>
      <c r="W26" s="110"/>
      <c r="X26" s="39"/>
      <c r="Y26" s="39"/>
      <c r="Z26" s="39"/>
      <c r="AA26" s="39"/>
      <c r="AB26" s="110"/>
      <c r="AC26" s="39"/>
      <c r="AD26" s="39"/>
      <c r="AE26" s="80"/>
      <c r="AF26" s="44">
        <f t="shared" si="2"/>
        <v>0</v>
      </c>
      <c r="AG26" s="39"/>
      <c r="AH26" s="39"/>
      <c r="AI26" s="39"/>
      <c r="AJ26" s="39"/>
      <c r="AK26" s="39"/>
      <c r="AL26" s="39"/>
    </row>
    <row r="27" spans="1:38" s="41" customFormat="1" ht="60" customHeight="1" x14ac:dyDescent="0.2">
      <c r="A27" s="293" t="s">
        <v>731</v>
      </c>
      <c r="B27" s="293" t="s">
        <v>198</v>
      </c>
      <c r="C27" s="43" t="s">
        <v>745</v>
      </c>
      <c r="D27" s="36"/>
      <c r="E27" s="120" t="s">
        <v>747</v>
      </c>
      <c r="F27" s="121" t="s">
        <v>108</v>
      </c>
      <c r="G27" s="281"/>
      <c r="H27" s="78"/>
      <c r="I27" s="78"/>
      <c r="J27" s="113">
        <f t="shared" si="0"/>
        <v>0</v>
      </c>
      <c r="K27" s="38" t="s">
        <v>119</v>
      </c>
      <c r="L27" s="44">
        <f t="shared" si="1"/>
        <v>0</v>
      </c>
      <c r="M27" s="78"/>
      <c r="N27" s="127"/>
      <c r="O27" s="44">
        <f t="shared" si="3"/>
        <v>0</v>
      </c>
      <c r="P27" s="39"/>
      <c r="Q27" s="39"/>
      <c r="R27" s="39"/>
      <c r="S27" s="39"/>
      <c r="T27" s="39"/>
      <c r="U27" s="39"/>
      <c r="V27" s="39"/>
      <c r="W27" s="110"/>
      <c r="X27" s="39"/>
      <c r="Y27" s="39"/>
      <c r="Z27" s="39"/>
      <c r="AA27" s="39"/>
      <c r="AB27" s="110"/>
      <c r="AC27" s="39"/>
      <c r="AD27" s="39"/>
      <c r="AE27" s="80"/>
      <c r="AF27" s="44">
        <f t="shared" si="2"/>
        <v>0</v>
      </c>
      <c r="AG27" s="39"/>
      <c r="AH27" s="39"/>
      <c r="AI27" s="39"/>
      <c r="AJ27" s="39"/>
      <c r="AK27" s="39"/>
      <c r="AL27" s="39"/>
    </row>
    <row r="28" spans="1:38" s="41" customFormat="1" ht="305.25" customHeight="1" x14ac:dyDescent="0.2">
      <c r="A28" s="293" t="s">
        <v>438</v>
      </c>
      <c r="B28" s="293" t="s">
        <v>179</v>
      </c>
      <c r="C28" s="43" t="s">
        <v>228</v>
      </c>
      <c r="D28" s="36"/>
      <c r="E28" s="120" t="s">
        <v>289</v>
      </c>
      <c r="F28" s="121" t="s">
        <v>108</v>
      </c>
      <c r="G28" s="281"/>
      <c r="H28" s="78"/>
      <c r="I28" s="78"/>
      <c r="J28" s="113">
        <f t="shared" si="0"/>
        <v>0</v>
      </c>
      <c r="K28" s="38" t="s">
        <v>320</v>
      </c>
      <c r="L28" s="44">
        <f t="shared" si="1"/>
        <v>0</v>
      </c>
      <c r="M28" s="78"/>
      <c r="N28" s="127"/>
      <c r="O28" s="44">
        <f t="shared" si="3"/>
        <v>0</v>
      </c>
      <c r="P28" s="39"/>
      <c r="Q28" s="39"/>
      <c r="R28" s="39"/>
      <c r="S28" s="39"/>
      <c r="T28" s="39"/>
      <c r="U28" s="39"/>
      <c r="V28" s="39"/>
      <c r="W28" s="110"/>
      <c r="X28" s="39"/>
      <c r="Y28" s="39"/>
      <c r="Z28" s="39"/>
      <c r="AA28" s="39"/>
      <c r="AB28" s="110"/>
      <c r="AC28" s="39"/>
      <c r="AD28" s="39"/>
      <c r="AE28" s="80"/>
      <c r="AF28" s="44">
        <f t="shared" si="2"/>
        <v>0</v>
      </c>
      <c r="AG28" s="39"/>
      <c r="AH28" s="39"/>
      <c r="AI28" s="39"/>
      <c r="AJ28" s="145"/>
      <c r="AK28" s="145"/>
      <c r="AL28" s="145"/>
    </row>
    <row r="29" spans="1:38" s="155" customFormat="1" ht="27.75" customHeight="1" x14ac:dyDescent="0.2">
      <c r="A29" s="42"/>
      <c r="B29" s="43"/>
      <c r="C29" s="120" t="s">
        <v>352</v>
      </c>
      <c r="D29" s="148"/>
      <c r="E29" s="147" t="s">
        <v>371</v>
      </c>
      <c r="F29" s="178" t="s">
        <v>108</v>
      </c>
      <c r="G29" s="151"/>
      <c r="H29" s="149"/>
      <c r="I29" s="149"/>
      <c r="J29" s="113">
        <f t="shared" si="0"/>
        <v>0</v>
      </c>
      <c r="K29" s="150" t="s">
        <v>923</v>
      </c>
      <c r="L29" s="44">
        <f t="shared" si="1"/>
        <v>0</v>
      </c>
      <c r="M29" s="149"/>
      <c r="N29" s="127"/>
      <c r="O29" s="44">
        <f t="shared" si="3"/>
        <v>0</v>
      </c>
      <c r="P29" s="151"/>
      <c r="Q29" s="151"/>
      <c r="R29" s="151"/>
      <c r="S29" s="151"/>
      <c r="T29" s="151"/>
      <c r="U29" s="151"/>
      <c r="V29" s="151"/>
      <c r="W29" s="151"/>
      <c r="X29" s="151"/>
      <c r="Y29" s="151"/>
      <c r="Z29" s="151"/>
      <c r="AA29" s="151"/>
      <c r="AB29" s="151"/>
      <c r="AC29" s="151"/>
      <c r="AD29" s="39"/>
      <c r="AE29" s="151"/>
      <c r="AF29" s="44">
        <f t="shared" si="2"/>
        <v>0</v>
      </c>
      <c r="AG29" s="151"/>
      <c r="AH29" s="151"/>
      <c r="AI29" s="152"/>
      <c r="AJ29" s="153"/>
      <c r="AK29" s="153"/>
      <c r="AL29" s="154"/>
    </row>
    <row r="30" spans="1:38" s="155" customFormat="1" ht="27.75" customHeight="1" x14ac:dyDescent="0.2">
      <c r="A30" s="42"/>
      <c r="B30" s="43"/>
      <c r="C30" s="120" t="s">
        <v>349</v>
      </c>
      <c r="D30" s="148"/>
      <c r="E30" s="147" t="s">
        <v>371</v>
      </c>
      <c r="F30" s="178" t="s">
        <v>108</v>
      </c>
      <c r="G30" s="151"/>
      <c r="H30" s="149"/>
      <c r="I30" s="149"/>
      <c r="J30" s="113">
        <f t="shared" si="0"/>
        <v>0</v>
      </c>
      <c r="K30" s="150" t="s">
        <v>924</v>
      </c>
      <c r="L30" s="44">
        <f t="shared" si="1"/>
        <v>0</v>
      </c>
      <c r="M30" s="149"/>
      <c r="N30" s="127"/>
      <c r="O30" s="44">
        <f t="shared" si="3"/>
        <v>0</v>
      </c>
      <c r="P30" s="151"/>
      <c r="Q30" s="151"/>
      <c r="R30" s="151"/>
      <c r="S30" s="151"/>
      <c r="T30" s="151"/>
      <c r="U30" s="151"/>
      <c r="V30" s="151"/>
      <c r="W30" s="151"/>
      <c r="X30" s="151"/>
      <c r="Y30" s="151"/>
      <c r="Z30" s="151"/>
      <c r="AA30" s="151"/>
      <c r="AB30" s="151"/>
      <c r="AC30" s="151"/>
      <c r="AD30" s="39"/>
      <c r="AE30" s="151"/>
      <c r="AF30" s="44">
        <f t="shared" si="2"/>
        <v>0</v>
      </c>
      <c r="AG30" s="151"/>
      <c r="AH30" s="151"/>
      <c r="AI30" s="152"/>
      <c r="AJ30" s="153"/>
      <c r="AK30" s="153"/>
      <c r="AL30" s="154"/>
    </row>
    <row r="31" spans="1:38" s="155" customFormat="1" ht="27.75" customHeight="1" x14ac:dyDescent="0.2">
      <c r="A31" s="42"/>
      <c r="B31" s="43"/>
      <c r="C31" s="120" t="s">
        <v>350</v>
      </c>
      <c r="D31" s="148"/>
      <c r="E31" s="147" t="s">
        <v>371</v>
      </c>
      <c r="F31" s="178" t="s">
        <v>108</v>
      </c>
      <c r="G31" s="151"/>
      <c r="H31" s="149"/>
      <c r="I31" s="149"/>
      <c r="J31" s="113">
        <f t="shared" si="0"/>
        <v>0</v>
      </c>
      <c r="K31" s="150" t="s">
        <v>925</v>
      </c>
      <c r="L31" s="44">
        <f t="shared" si="1"/>
        <v>0</v>
      </c>
      <c r="M31" s="149"/>
      <c r="N31" s="127"/>
      <c r="O31" s="44">
        <f t="shared" si="3"/>
        <v>0</v>
      </c>
      <c r="P31" s="151"/>
      <c r="Q31" s="151"/>
      <c r="R31" s="151"/>
      <c r="S31" s="151"/>
      <c r="T31" s="151"/>
      <c r="U31" s="151"/>
      <c r="V31" s="151"/>
      <c r="W31" s="151"/>
      <c r="X31" s="151"/>
      <c r="Y31" s="151"/>
      <c r="Z31" s="151"/>
      <c r="AA31" s="151"/>
      <c r="AB31" s="151"/>
      <c r="AC31" s="151"/>
      <c r="AD31" s="39"/>
      <c r="AE31" s="151"/>
      <c r="AF31" s="44">
        <f t="shared" si="2"/>
        <v>0</v>
      </c>
      <c r="AG31" s="151"/>
      <c r="AH31" s="151"/>
      <c r="AI31" s="152"/>
      <c r="AJ31" s="153"/>
      <c r="AK31" s="153"/>
      <c r="AL31" s="154"/>
    </row>
    <row r="32" spans="1:38" s="155" customFormat="1" ht="27.75" customHeight="1" x14ac:dyDescent="0.2">
      <c r="A32" s="42"/>
      <c r="B32" s="43"/>
      <c r="C32" s="120" t="s">
        <v>351</v>
      </c>
      <c r="D32" s="148"/>
      <c r="E32" s="147" t="s">
        <v>371</v>
      </c>
      <c r="F32" s="178" t="s">
        <v>108</v>
      </c>
      <c r="G32" s="151"/>
      <c r="H32" s="149"/>
      <c r="I32" s="149"/>
      <c r="J32" s="113">
        <f t="shared" si="0"/>
        <v>0</v>
      </c>
      <c r="K32" s="150" t="s">
        <v>926</v>
      </c>
      <c r="L32" s="44">
        <f t="shared" si="1"/>
        <v>0</v>
      </c>
      <c r="M32" s="149"/>
      <c r="N32" s="127"/>
      <c r="O32" s="44">
        <f t="shared" si="3"/>
        <v>0</v>
      </c>
      <c r="P32" s="151"/>
      <c r="Q32" s="151"/>
      <c r="R32" s="151"/>
      <c r="S32" s="151"/>
      <c r="T32" s="151"/>
      <c r="U32" s="151"/>
      <c r="V32" s="151"/>
      <c r="W32" s="151"/>
      <c r="X32" s="151"/>
      <c r="Y32" s="151"/>
      <c r="Z32" s="151"/>
      <c r="AA32" s="151"/>
      <c r="AB32" s="151"/>
      <c r="AC32" s="151"/>
      <c r="AD32" s="39"/>
      <c r="AE32" s="151"/>
      <c r="AF32" s="44">
        <f t="shared" si="2"/>
        <v>0</v>
      </c>
      <c r="AG32" s="151"/>
      <c r="AH32" s="151"/>
      <c r="AI32" s="152"/>
      <c r="AJ32" s="153"/>
      <c r="AK32" s="153"/>
      <c r="AL32" s="154"/>
    </row>
    <row r="33" spans="1:38" s="74" customFormat="1" ht="304.5" customHeight="1" x14ac:dyDescent="0.2">
      <c r="A33" s="293" t="s">
        <v>438</v>
      </c>
      <c r="B33" s="294" t="s">
        <v>179</v>
      </c>
      <c r="C33" s="135" t="s">
        <v>228</v>
      </c>
      <c r="D33" s="36"/>
      <c r="E33" s="122" t="s">
        <v>728</v>
      </c>
      <c r="F33" s="123" t="s">
        <v>108</v>
      </c>
      <c r="G33" s="282"/>
      <c r="H33" s="78"/>
      <c r="I33" s="78"/>
      <c r="J33" s="113">
        <f t="shared" si="0"/>
        <v>0</v>
      </c>
      <c r="K33" s="38" t="s">
        <v>33</v>
      </c>
      <c r="L33" s="44">
        <f t="shared" si="1"/>
        <v>0</v>
      </c>
      <c r="M33" s="78"/>
      <c r="N33" s="127"/>
      <c r="O33" s="72">
        <f t="shared" si="3"/>
        <v>0</v>
      </c>
      <c r="P33" s="73"/>
      <c r="Q33" s="73"/>
      <c r="R33" s="73"/>
      <c r="S33" s="73"/>
      <c r="T33" s="73"/>
      <c r="U33" s="73"/>
      <c r="V33" s="73"/>
      <c r="W33" s="112"/>
      <c r="X33" s="73"/>
      <c r="Y33" s="73"/>
      <c r="Z33" s="73"/>
      <c r="AA33" s="73"/>
      <c r="AB33" s="112"/>
      <c r="AC33" s="73"/>
      <c r="AD33" s="73"/>
      <c r="AE33" s="81"/>
      <c r="AF33" s="72">
        <f>AG33+AH33+AI33+AJ33+AK33</f>
        <v>0</v>
      </c>
      <c r="AG33" s="73"/>
      <c r="AH33" s="73"/>
      <c r="AI33" s="73"/>
      <c r="AJ33" s="146"/>
      <c r="AK33" s="146"/>
      <c r="AL33" s="146"/>
    </row>
    <row r="34" spans="1:38" s="74" customFormat="1" ht="53.25" customHeight="1" x14ac:dyDescent="0.2">
      <c r="A34" s="293" t="s">
        <v>447</v>
      </c>
      <c r="B34" s="293" t="s">
        <v>107</v>
      </c>
      <c r="C34" s="43" t="s">
        <v>169</v>
      </c>
      <c r="D34" s="71"/>
      <c r="E34" s="122" t="s">
        <v>269</v>
      </c>
      <c r="F34" s="123" t="s">
        <v>116</v>
      </c>
      <c r="G34" s="282"/>
      <c r="H34" s="78"/>
      <c r="I34" s="78"/>
      <c r="J34" s="113">
        <f t="shared" si="0"/>
        <v>0</v>
      </c>
      <c r="K34" s="38" t="s">
        <v>120</v>
      </c>
      <c r="L34" s="44">
        <f t="shared" si="1"/>
        <v>0</v>
      </c>
      <c r="M34" s="78"/>
      <c r="N34" s="127"/>
      <c r="O34" s="72">
        <f t="shared" si="3"/>
        <v>0</v>
      </c>
      <c r="P34" s="73"/>
      <c r="Q34" s="73"/>
      <c r="R34" s="73"/>
      <c r="S34" s="73"/>
      <c r="T34" s="73"/>
      <c r="U34" s="73"/>
      <c r="V34" s="73"/>
      <c r="W34" s="112"/>
      <c r="X34" s="73"/>
      <c r="Y34" s="73"/>
      <c r="Z34" s="73"/>
      <c r="AA34" s="73"/>
      <c r="AB34" s="112"/>
      <c r="AC34" s="73"/>
      <c r="AD34" s="73"/>
      <c r="AE34" s="81"/>
      <c r="AF34" s="72">
        <f>AG34+AH34+AI34+AJ34+AK34</f>
        <v>0</v>
      </c>
      <c r="AG34" s="73"/>
      <c r="AH34" s="73"/>
      <c r="AI34" s="73"/>
      <c r="AJ34" s="73"/>
      <c r="AK34" s="73"/>
      <c r="AL34" s="73"/>
    </row>
    <row r="35" spans="1:38" s="74" customFormat="1" ht="53.25" customHeight="1" x14ac:dyDescent="0.2">
      <c r="A35" s="293" t="s">
        <v>447</v>
      </c>
      <c r="B35" s="293" t="s">
        <v>107</v>
      </c>
      <c r="C35" s="43" t="s">
        <v>169</v>
      </c>
      <c r="D35" s="36"/>
      <c r="E35" s="122" t="s">
        <v>291</v>
      </c>
      <c r="F35" s="123" t="s">
        <v>108</v>
      </c>
      <c r="G35" s="282"/>
      <c r="H35" s="78"/>
      <c r="I35" s="78"/>
      <c r="J35" s="113">
        <f t="shared" si="0"/>
        <v>0</v>
      </c>
      <c r="K35" s="38" t="s">
        <v>121</v>
      </c>
      <c r="L35" s="44">
        <f t="shared" si="1"/>
        <v>0</v>
      </c>
      <c r="M35" s="78"/>
      <c r="N35" s="127"/>
      <c r="O35" s="72">
        <f t="shared" si="3"/>
        <v>0</v>
      </c>
      <c r="P35" s="73"/>
      <c r="Q35" s="73"/>
      <c r="R35" s="73"/>
      <c r="S35" s="73"/>
      <c r="T35" s="73"/>
      <c r="U35" s="73"/>
      <c r="V35" s="73"/>
      <c r="W35" s="112"/>
      <c r="X35" s="73"/>
      <c r="Y35" s="73"/>
      <c r="Z35" s="73"/>
      <c r="AA35" s="73"/>
      <c r="AB35" s="112"/>
      <c r="AC35" s="73"/>
      <c r="AD35" s="73"/>
      <c r="AE35" s="81"/>
      <c r="AF35" s="72">
        <f>AG35+AH35+AI35+AJ35+AK35</f>
        <v>0</v>
      </c>
      <c r="AG35" s="73"/>
      <c r="AH35" s="73"/>
      <c r="AI35" s="73"/>
      <c r="AJ35" s="73"/>
      <c r="AK35" s="73"/>
      <c r="AL35" s="73"/>
    </row>
    <row r="36" spans="1:38" s="41" customFormat="1" ht="53.25" customHeight="1" x14ac:dyDescent="0.2">
      <c r="A36" s="293" t="s">
        <v>447</v>
      </c>
      <c r="B36" s="293" t="s">
        <v>107</v>
      </c>
      <c r="C36" s="43" t="s">
        <v>169</v>
      </c>
      <c r="D36" s="36"/>
      <c r="E36" s="120" t="s">
        <v>292</v>
      </c>
      <c r="F36" s="121" t="s">
        <v>108</v>
      </c>
      <c r="G36" s="281"/>
      <c r="H36" s="78"/>
      <c r="I36" s="78"/>
      <c r="J36" s="113">
        <f t="shared" si="0"/>
        <v>0</v>
      </c>
      <c r="K36" s="38" t="s">
        <v>927</v>
      </c>
      <c r="L36" s="44">
        <f t="shared" si="1"/>
        <v>0</v>
      </c>
      <c r="M36" s="78"/>
      <c r="N36" s="127"/>
      <c r="O36" s="44">
        <f t="shared" si="3"/>
        <v>0</v>
      </c>
      <c r="P36" s="39"/>
      <c r="Q36" s="39"/>
      <c r="R36" s="39"/>
      <c r="S36" s="39"/>
      <c r="T36" s="39"/>
      <c r="U36" s="39"/>
      <c r="V36" s="39"/>
      <c r="W36" s="110"/>
      <c r="X36" s="39"/>
      <c r="Y36" s="39"/>
      <c r="Z36" s="39"/>
      <c r="AA36" s="39"/>
      <c r="AB36" s="110"/>
      <c r="AC36" s="39"/>
      <c r="AD36" s="39"/>
      <c r="AE36" s="80"/>
      <c r="AF36" s="44">
        <f t="shared" si="2"/>
        <v>0</v>
      </c>
      <c r="AG36" s="39"/>
      <c r="AH36" s="39"/>
      <c r="AI36" s="39"/>
      <c r="AJ36" s="39"/>
      <c r="AK36" s="39"/>
      <c r="AL36" s="39"/>
    </row>
    <row r="37" spans="1:38" s="41" customFormat="1" ht="53.25" customHeight="1" x14ac:dyDescent="0.2">
      <c r="A37" s="293" t="s">
        <v>447</v>
      </c>
      <c r="B37" s="293" t="s">
        <v>107</v>
      </c>
      <c r="C37" s="43" t="s">
        <v>169</v>
      </c>
      <c r="D37" s="36"/>
      <c r="E37" s="120" t="s">
        <v>293</v>
      </c>
      <c r="F37" s="121" t="s">
        <v>108</v>
      </c>
      <c r="G37" s="281"/>
      <c r="H37" s="78"/>
      <c r="I37" s="78"/>
      <c r="J37" s="113">
        <f t="shared" si="0"/>
        <v>0</v>
      </c>
      <c r="K37" s="38" t="s">
        <v>122</v>
      </c>
      <c r="L37" s="44">
        <f t="shared" si="1"/>
        <v>0</v>
      </c>
      <c r="M37" s="78"/>
      <c r="N37" s="127"/>
      <c r="O37" s="44">
        <f t="shared" si="3"/>
        <v>0</v>
      </c>
      <c r="P37" s="39"/>
      <c r="Q37" s="39"/>
      <c r="R37" s="39"/>
      <c r="S37" s="39"/>
      <c r="T37" s="39"/>
      <c r="U37" s="39"/>
      <c r="V37" s="39"/>
      <c r="W37" s="110"/>
      <c r="X37" s="39"/>
      <c r="Y37" s="39"/>
      <c r="Z37" s="39"/>
      <c r="AA37" s="39"/>
      <c r="AB37" s="110"/>
      <c r="AC37" s="39"/>
      <c r="AD37" s="39"/>
      <c r="AE37" s="80"/>
      <c r="AF37" s="44">
        <f t="shared" si="2"/>
        <v>0</v>
      </c>
      <c r="AG37" s="39"/>
      <c r="AH37" s="39"/>
      <c r="AI37" s="39"/>
      <c r="AJ37" s="39"/>
      <c r="AK37" s="39"/>
      <c r="AL37" s="39"/>
    </row>
    <row r="38" spans="1:38" s="41" customFormat="1" ht="53.25" customHeight="1" x14ac:dyDescent="0.2">
      <c r="A38" s="293" t="s">
        <v>447</v>
      </c>
      <c r="B38" s="293" t="s">
        <v>107</v>
      </c>
      <c r="C38" s="43" t="s">
        <v>169</v>
      </c>
      <c r="D38" s="36" t="s">
        <v>224</v>
      </c>
      <c r="E38" s="122" t="s">
        <v>815</v>
      </c>
      <c r="F38" s="123" t="s">
        <v>816</v>
      </c>
      <c r="G38" s="281"/>
      <c r="H38" s="78"/>
      <c r="I38" s="78"/>
      <c r="J38" s="113">
        <f>IF(G38=0,0,L38/G38)</f>
        <v>0</v>
      </c>
      <c r="K38" s="38" t="s">
        <v>123</v>
      </c>
      <c r="L38" s="44">
        <f t="shared" si="1"/>
        <v>0</v>
      </c>
      <c r="M38" s="78"/>
      <c r="N38" s="127"/>
      <c r="O38" s="44">
        <f>P38+Q38+R38+S38+T38</f>
        <v>0</v>
      </c>
      <c r="P38" s="39"/>
      <c r="Q38" s="39"/>
      <c r="R38" s="39"/>
      <c r="S38" s="39"/>
      <c r="T38" s="39"/>
      <c r="U38" s="39"/>
      <c r="V38" s="39"/>
      <c r="W38" s="110"/>
      <c r="X38" s="39"/>
      <c r="Y38" s="39"/>
      <c r="Z38" s="39"/>
      <c r="AA38" s="39"/>
      <c r="AB38" s="110"/>
      <c r="AC38" s="39"/>
      <c r="AD38" s="39"/>
      <c r="AE38" s="80"/>
      <c r="AF38" s="44">
        <f>AG38+AH38+AI38+AJ38+AK38</f>
        <v>0</v>
      </c>
      <c r="AG38" s="39"/>
      <c r="AH38" s="39"/>
      <c r="AI38" s="39"/>
      <c r="AJ38" s="39"/>
      <c r="AK38" s="39"/>
      <c r="AL38" s="39"/>
    </row>
    <row r="39" spans="1:38" s="41" customFormat="1" ht="80.25" customHeight="1" x14ac:dyDescent="0.2">
      <c r="A39" s="293" t="s">
        <v>448</v>
      </c>
      <c r="B39" s="293" t="s">
        <v>189</v>
      </c>
      <c r="C39" s="43" t="s">
        <v>190</v>
      </c>
      <c r="D39" s="36"/>
      <c r="E39" s="120" t="s">
        <v>294</v>
      </c>
      <c r="F39" s="121" t="s">
        <v>108</v>
      </c>
      <c r="G39" s="281"/>
      <c r="H39" s="78"/>
      <c r="I39" s="78"/>
      <c r="J39" s="113">
        <f t="shared" si="0"/>
        <v>0</v>
      </c>
      <c r="K39" s="38" t="s">
        <v>124</v>
      </c>
      <c r="L39" s="44">
        <f t="shared" si="1"/>
        <v>0</v>
      </c>
      <c r="M39" s="78"/>
      <c r="N39" s="127"/>
      <c r="O39" s="44">
        <f t="shared" si="3"/>
        <v>0</v>
      </c>
      <c r="P39" s="39"/>
      <c r="Q39" s="39"/>
      <c r="R39" s="39"/>
      <c r="S39" s="39"/>
      <c r="T39" s="39"/>
      <c r="U39" s="39"/>
      <c r="V39" s="39"/>
      <c r="W39" s="110"/>
      <c r="X39" s="39"/>
      <c r="Y39" s="39"/>
      <c r="Z39" s="39"/>
      <c r="AA39" s="39"/>
      <c r="AB39" s="110"/>
      <c r="AC39" s="39"/>
      <c r="AD39" s="39"/>
      <c r="AE39" s="80"/>
      <c r="AF39" s="44">
        <f t="shared" si="2"/>
        <v>0</v>
      </c>
      <c r="AG39" s="39"/>
      <c r="AH39" s="39"/>
      <c r="AI39" s="39"/>
      <c r="AJ39" s="39"/>
      <c r="AK39" s="39"/>
      <c r="AL39" s="39"/>
    </row>
    <row r="40" spans="1:38" s="50" customFormat="1" ht="58.5" customHeight="1" x14ac:dyDescent="0.2">
      <c r="A40" s="293" t="s">
        <v>449</v>
      </c>
      <c r="B40" s="293" t="s">
        <v>107</v>
      </c>
      <c r="C40" s="42" t="s">
        <v>187</v>
      </c>
      <c r="D40" s="36"/>
      <c r="E40" s="120" t="s">
        <v>295</v>
      </c>
      <c r="F40" s="120" t="s">
        <v>108</v>
      </c>
      <c r="G40" s="281"/>
      <c r="H40" s="78"/>
      <c r="I40" s="78"/>
      <c r="J40" s="113">
        <f t="shared" si="0"/>
        <v>0</v>
      </c>
      <c r="K40" s="38" t="s">
        <v>125</v>
      </c>
      <c r="L40" s="44">
        <f t="shared" si="1"/>
        <v>0</v>
      </c>
      <c r="M40" s="78"/>
      <c r="N40" s="127"/>
      <c r="O40" s="44">
        <f t="shared" si="3"/>
        <v>0</v>
      </c>
      <c r="P40" s="39"/>
      <c r="Q40" s="39"/>
      <c r="R40" s="39"/>
      <c r="S40" s="39"/>
      <c r="T40" s="39"/>
      <c r="U40" s="39"/>
      <c r="V40" s="39"/>
      <c r="W40" s="110"/>
      <c r="X40" s="39"/>
      <c r="Y40" s="39"/>
      <c r="Z40" s="39"/>
      <c r="AA40" s="39"/>
      <c r="AB40" s="110"/>
      <c r="AC40" s="39"/>
      <c r="AD40" s="39"/>
      <c r="AE40" s="80"/>
      <c r="AF40" s="44">
        <f t="shared" si="2"/>
        <v>0</v>
      </c>
      <c r="AG40" s="39"/>
      <c r="AH40" s="39"/>
      <c r="AI40" s="39"/>
      <c r="AJ40" s="39"/>
      <c r="AK40" s="39"/>
      <c r="AL40" s="39"/>
    </row>
    <row r="41" spans="1:38" s="41" customFormat="1" ht="43.5" customHeight="1" x14ac:dyDescent="0.2">
      <c r="A41" s="293" t="s">
        <v>440</v>
      </c>
      <c r="B41" s="293" t="s">
        <v>165</v>
      </c>
      <c r="C41" s="42"/>
      <c r="D41" s="36"/>
      <c r="E41" s="120" t="s">
        <v>296</v>
      </c>
      <c r="F41" s="121" t="s">
        <v>108</v>
      </c>
      <c r="G41" s="281"/>
      <c r="H41" s="78"/>
      <c r="I41" s="78"/>
      <c r="J41" s="113">
        <f t="shared" si="0"/>
        <v>0</v>
      </c>
      <c r="K41" s="38" t="s">
        <v>321</v>
      </c>
      <c r="L41" s="44">
        <f t="shared" si="1"/>
        <v>0</v>
      </c>
      <c r="M41" s="78"/>
      <c r="N41" s="127"/>
      <c r="O41" s="44">
        <f t="shared" si="3"/>
        <v>0</v>
      </c>
      <c r="P41" s="39"/>
      <c r="Q41" s="39"/>
      <c r="R41" s="39"/>
      <c r="S41" s="39"/>
      <c r="T41" s="39"/>
      <c r="U41" s="39"/>
      <c r="V41" s="39"/>
      <c r="W41" s="110"/>
      <c r="X41" s="39"/>
      <c r="Y41" s="39"/>
      <c r="Z41" s="39"/>
      <c r="AA41" s="39"/>
      <c r="AB41" s="110"/>
      <c r="AC41" s="39"/>
      <c r="AD41" s="39"/>
      <c r="AE41" s="80"/>
      <c r="AF41" s="44">
        <f t="shared" si="2"/>
        <v>0</v>
      </c>
      <c r="AG41" s="39"/>
      <c r="AH41" s="39"/>
      <c r="AI41" s="39"/>
      <c r="AJ41" s="39"/>
      <c r="AK41" s="39"/>
      <c r="AL41" s="39"/>
    </row>
    <row r="42" spans="1:38" s="41" customFormat="1" ht="44.25" customHeight="1" x14ac:dyDescent="0.2">
      <c r="A42" s="293" t="s">
        <v>450</v>
      </c>
      <c r="B42" s="293" t="s">
        <v>162</v>
      </c>
      <c r="C42" s="43" t="s">
        <v>157</v>
      </c>
      <c r="D42" s="36"/>
      <c r="E42" s="120" t="s">
        <v>297</v>
      </c>
      <c r="F42" s="121" t="s">
        <v>108</v>
      </c>
      <c r="G42" s="281"/>
      <c r="H42" s="78"/>
      <c r="I42" s="78"/>
      <c r="J42" s="113">
        <f t="shared" si="0"/>
        <v>0</v>
      </c>
      <c r="K42" s="38" t="s">
        <v>322</v>
      </c>
      <c r="L42" s="44">
        <f t="shared" si="1"/>
        <v>0</v>
      </c>
      <c r="M42" s="78"/>
      <c r="N42" s="127"/>
      <c r="O42" s="44">
        <f t="shared" si="3"/>
        <v>0</v>
      </c>
      <c r="P42" s="39"/>
      <c r="Q42" s="39"/>
      <c r="R42" s="39"/>
      <c r="S42" s="39"/>
      <c r="T42" s="39"/>
      <c r="U42" s="39"/>
      <c r="V42" s="39"/>
      <c r="W42" s="110"/>
      <c r="X42" s="39"/>
      <c r="Y42" s="39"/>
      <c r="Z42" s="39"/>
      <c r="AA42" s="39"/>
      <c r="AB42" s="110"/>
      <c r="AC42" s="39"/>
      <c r="AD42" s="39"/>
      <c r="AE42" s="80"/>
      <c r="AF42" s="44">
        <f t="shared" si="2"/>
        <v>0</v>
      </c>
      <c r="AG42" s="39"/>
      <c r="AH42" s="39"/>
      <c r="AI42" s="39"/>
      <c r="AJ42" s="39"/>
      <c r="AK42" s="39"/>
      <c r="AL42" s="39"/>
    </row>
    <row r="43" spans="1:38" s="41" customFormat="1" ht="69" customHeight="1" x14ac:dyDescent="0.2">
      <c r="A43" s="293" t="s">
        <v>437</v>
      </c>
      <c r="B43" s="293" t="s">
        <v>156</v>
      </c>
      <c r="C43" s="43" t="s">
        <v>767</v>
      </c>
      <c r="D43" s="36"/>
      <c r="E43" s="120" t="s">
        <v>298</v>
      </c>
      <c r="F43" s="121" t="s">
        <v>108</v>
      </c>
      <c r="G43" s="281"/>
      <c r="H43" s="78"/>
      <c r="I43" s="78"/>
      <c r="J43" s="113">
        <f t="shared" si="0"/>
        <v>0</v>
      </c>
      <c r="K43" s="38" t="s">
        <v>323</v>
      </c>
      <c r="L43" s="44">
        <f t="shared" ref="L43:L74" si="4">O43+U43+W43+X43+Y43+Z43+AA43+AB43+AC43+AD43+AF43+AL43</f>
        <v>0</v>
      </c>
      <c r="M43" s="78"/>
      <c r="N43" s="127"/>
      <c r="O43" s="44">
        <f t="shared" si="3"/>
        <v>0</v>
      </c>
      <c r="P43" s="39"/>
      <c r="Q43" s="39"/>
      <c r="R43" s="39"/>
      <c r="S43" s="39"/>
      <c r="T43" s="39"/>
      <c r="U43" s="39"/>
      <c r="V43" s="39"/>
      <c r="W43" s="110"/>
      <c r="X43" s="39"/>
      <c r="Y43" s="39"/>
      <c r="Z43" s="39"/>
      <c r="AA43" s="39"/>
      <c r="AB43" s="110"/>
      <c r="AC43" s="39"/>
      <c r="AD43" s="39"/>
      <c r="AE43" s="80"/>
      <c r="AF43" s="44">
        <f t="shared" si="2"/>
        <v>0</v>
      </c>
      <c r="AG43" s="39"/>
      <c r="AH43" s="39"/>
      <c r="AI43" s="39"/>
      <c r="AJ43" s="39"/>
      <c r="AK43" s="39"/>
      <c r="AL43" s="39"/>
    </row>
    <row r="44" spans="1:38" s="41" customFormat="1" ht="65.25" customHeight="1" x14ac:dyDescent="0.2">
      <c r="A44" s="293" t="s">
        <v>455</v>
      </c>
      <c r="B44" s="293" t="s">
        <v>188</v>
      </c>
      <c r="C44" s="43" t="s">
        <v>188</v>
      </c>
      <c r="D44" s="36"/>
      <c r="E44" s="120" t="s">
        <v>299</v>
      </c>
      <c r="F44" s="121" t="s">
        <v>108</v>
      </c>
      <c r="G44" s="281"/>
      <c r="H44" s="78"/>
      <c r="I44" s="78"/>
      <c r="J44" s="113">
        <f t="shared" si="0"/>
        <v>0</v>
      </c>
      <c r="K44" s="38" t="s">
        <v>324</v>
      </c>
      <c r="L44" s="44">
        <f t="shared" si="4"/>
        <v>0</v>
      </c>
      <c r="M44" s="78"/>
      <c r="N44" s="127"/>
      <c r="O44" s="44">
        <f t="shared" si="3"/>
        <v>0</v>
      </c>
      <c r="P44" s="39"/>
      <c r="Q44" s="39"/>
      <c r="R44" s="39"/>
      <c r="S44" s="39"/>
      <c r="T44" s="39"/>
      <c r="U44" s="39"/>
      <c r="V44" s="39"/>
      <c r="W44" s="110"/>
      <c r="X44" s="39"/>
      <c r="Y44" s="39"/>
      <c r="Z44" s="39"/>
      <c r="AA44" s="39"/>
      <c r="AB44" s="110"/>
      <c r="AC44" s="39"/>
      <c r="AD44" s="39"/>
      <c r="AE44" s="80"/>
      <c r="AF44" s="44">
        <f t="shared" si="2"/>
        <v>0</v>
      </c>
      <c r="AG44" s="39"/>
      <c r="AH44" s="39"/>
      <c r="AI44" s="39"/>
      <c r="AJ44" s="39"/>
      <c r="AK44" s="39"/>
      <c r="AL44" s="39"/>
    </row>
    <row r="45" spans="1:38" s="41" customFormat="1" ht="42" customHeight="1" x14ac:dyDescent="0.2">
      <c r="A45" s="293" t="s">
        <v>441</v>
      </c>
      <c r="B45" s="293" t="s">
        <v>197</v>
      </c>
      <c r="C45" s="43"/>
      <c r="D45" s="36"/>
      <c r="E45" s="120" t="s">
        <v>300</v>
      </c>
      <c r="F45" s="121" t="s">
        <v>108</v>
      </c>
      <c r="G45" s="281"/>
      <c r="H45" s="78"/>
      <c r="I45" s="78"/>
      <c r="J45" s="113">
        <f t="shared" si="0"/>
        <v>0</v>
      </c>
      <c r="K45" s="38" t="s">
        <v>126</v>
      </c>
      <c r="L45" s="44">
        <f t="shared" si="4"/>
        <v>0</v>
      </c>
      <c r="M45" s="78"/>
      <c r="N45" s="127"/>
      <c r="O45" s="44">
        <f t="shared" si="3"/>
        <v>0</v>
      </c>
      <c r="P45" s="39"/>
      <c r="Q45" s="39"/>
      <c r="R45" s="39"/>
      <c r="S45" s="39"/>
      <c r="T45" s="39"/>
      <c r="U45" s="39"/>
      <c r="V45" s="39"/>
      <c r="W45" s="110"/>
      <c r="X45" s="39"/>
      <c r="Y45" s="39"/>
      <c r="Z45" s="39"/>
      <c r="AA45" s="39"/>
      <c r="AB45" s="110"/>
      <c r="AC45" s="39"/>
      <c r="AD45" s="39"/>
      <c r="AE45" s="80"/>
      <c r="AF45" s="44">
        <f t="shared" si="2"/>
        <v>0</v>
      </c>
      <c r="AG45" s="39"/>
      <c r="AH45" s="39"/>
      <c r="AI45" s="39"/>
      <c r="AJ45" s="39"/>
      <c r="AK45" s="39"/>
      <c r="AL45" s="39"/>
    </row>
    <row r="46" spans="1:38" s="41" customFormat="1" ht="52.9" customHeight="1" x14ac:dyDescent="0.2">
      <c r="A46" s="293" t="s">
        <v>457</v>
      </c>
      <c r="B46" s="293" t="s">
        <v>107</v>
      </c>
      <c r="C46" s="43" t="s">
        <v>239</v>
      </c>
      <c r="D46" s="36"/>
      <c r="E46" s="120" t="s">
        <v>301</v>
      </c>
      <c r="F46" s="121" t="s">
        <v>108</v>
      </c>
      <c r="G46" s="281"/>
      <c r="H46" s="78"/>
      <c r="I46" s="78"/>
      <c r="J46" s="113">
        <f t="shared" si="0"/>
        <v>0</v>
      </c>
      <c r="K46" s="38" t="s">
        <v>127</v>
      </c>
      <c r="L46" s="44">
        <f t="shared" si="4"/>
        <v>0</v>
      </c>
      <c r="M46" s="78"/>
      <c r="N46" s="127"/>
      <c r="O46" s="44">
        <f t="shared" si="3"/>
        <v>0</v>
      </c>
      <c r="P46" s="39"/>
      <c r="Q46" s="39"/>
      <c r="R46" s="39"/>
      <c r="S46" s="39"/>
      <c r="T46" s="39"/>
      <c r="U46" s="39"/>
      <c r="V46" s="39"/>
      <c r="W46" s="110"/>
      <c r="X46" s="39"/>
      <c r="Y46" s="39"/>
      <c r="Z46" s="39"/>
      <c r="AA46" s="39"/>
      <c r="AB46" s="110"/>
      <c r="AC46" s="39"/>
      <c r="AD46" s="39"/>
      <c r="AE46" s="80"/>
      <c r="AF46" s="44">
        <f t="shared" si="2"/>
        <v>0</v>
      </c>
      <c r="AG46" s="39"/>
      <c r="AH46" s="39"/>
      <c r="AI46" s="39"/>
      <c r="AJ46" s="39"/>
      <c r="AK46" s="39"/>
      <c r="AL46" s="39"/>
    </row>
    <row r="47" spans="1:38" s="41" customFormat="1" ht="70.5" customHeight="1" x14ac:dyDescent="0.2">
      <c r="A47" s="293" t="s">
        <v>433</v>
      </c>
      <c r="B47" s="293" t="s">
        <v>156</v>
      </c>
      <c r="C47" s="43" t="s">
        <v>760</v>
      </c>
      <c r="D47" s="36"/>
      <c r="E47" s="120" t="s">
        <v>297</v>
      </c>
      <c r="F47" s="121" t="s">
        <v>108</v>
      </c>
      <c r="G47" s="281"/>
      <c r="H47" s="78"/>
      <c r="I47" s="78"/>
      <c r="J47" s="113">
        <f t="shared" si="0"/>
        <v>0</v>
      </c>
      <c r="K47" s="38" t="s">
        <v>128</v>
      </c>
      <c r="L47" s="44">
        <f t="shared" si="4"/>
        <v>0</v>
      </c>
      <c r="M47" s="78"/>
      <c r="N47" s="127"/>
      <c r="O47" s="44">
        <f t="shared" si="3"/>
        <v>0</v>
      </c>
      <c r="P47" s="39"/>
      <c r="Q47" s="39"/>
      <c r="R47" s="39"/>
      <c r="S47" s="39"/>
      <c r="T47" s="39"/>
      <c r="U47" s="39"/>
      <c r="V47" s="39"/>
      <c r="W47" s="110"/>
      <c r="X47" s="39"/>
      <c r="Y47" s="39"/>
      <c r="Z47" s="39"/>
      <c r="AA47" s="39"/>
      <c r="AB47" s="110"/>
      <c r="AC47" s="39"/>
      <c r="AD47" s="39"/>
      <c r="AE47" s="80"/>
      <c r="AF47" s="44">
        <f t="shared" si="2"/>
        <v>0</v>
      </c>
      <c r="AG47" s="39"/>
      <c r="AH47" s="39"/>
      <c r="AI47" s="39"/>
      <c r="AJ47" s="39"/>
      <c r="AK47" s="39"/>
      <c r="AL47" s="39"/>
    </row>
    <row r="48" spans="1:38" s="50" customFormat="1" ht="70.5" customHeight="1" x14ac:dyDescent="0.2">
      <c r="A48" s="293" t="s">
        <v>434</v>
      </c>
      <c r="B48" s="293" t="s">
        <v>156</v>
      </c>
      <c r="C48" s="42" t="s">
        <v>759</v>
      </c>
      <c r="D48" s="36"/>
      <c r="E48" s="120" t="s">
        <v>297</v>
      </c>
      <c r="F48" s="120" t="s">
        <v>108</v>
      </c>
      <c r="G48" s="281"/>
      <c r="H48" s="78"/>
      <c r="I48" s="78"/>
      <c r="J48" s="113">
        <f t="shared" si="0"/>
        <v>0</v>
      </c>
      <c r="K48" s="38" t="s">
        <v>129</v>
      </c>
      <c r="L48" s="44">
        <f t="shared" si="4"/>
        <v>0</v>
      </c>
      <c r="M48" s="78"/>
      <c r="N48" s="127"/>
      <c r="O48" s="44">
        <f t="shared" si="3"/>
        <v>0</v>
      </c>
      <c r="P48" s="39"/>
      <c r="Q48" s="39"/>
      <c r="R48" s="39"/>
      <c r="S48" s="39"/>
      <c r="T48" s="39"/>
      <c r="U48" s="39"/>
      <c r="V48" s="39"/>
      <c r="W48" s="110"/>
      <c r="X48" s="39"/>
      <c r="Y48" s="39"/>
      <c r="Z48" s="39"/>
      <c r="AA48" s="39"/>
      <c r="AB48" s="110"/>
      <c r="AC48" s="39"/>
      <c r="AD48" s="39"/>
      <c r="AE48" s="80"/>
      <c r="AF48" s="44">
        <f t="shared" si="2"/>
        <v>0</v>
      </c>
      <c r="AG48" s="39"/>
      <c r="AH48" s="39"/>
      <c r="AI48" s="39"/>
      <c r="AJ48" s="39"/>
      <c r="AK48" s="39"/>
      <c r="AL48" s="39"/>
    </row>
    <row r="49" spans="1:38" s="41" customFormat="1" ht="107.25" customHeight="1" x14ac:dyDescent="0.2">
      <c r="A49" s="293" t="s">
        <v>456</v>
      </c>
      <c r="B49" s="293" t="s">
        <v>160</v>
      </c>
      <c r="C49" s="124" t="s">
        <v>161</v>
      </c>
      <c r="D49" s="69"/>
      <c r="E49" s="124" t="s">
        <v>302</v>
      </c>
      <c r="F49" s="125" t="s">
        <v>116</v>
      </c>
      <c r="G49" s="281"/>
      <c r="H49" s="78"/>
      <c r="I49" s="78"/>
      <c r="J49" s="113">
        <f t="shared" si="0"/>
        <v>0</v>
      </c>
      <c r="K49" s="38" t="s">
        <v>130</v>
      </c>
      <c r="L49" s="44">
        <f t="shared" si="4"/>
        <v>0</v>
      </c>
      <c r="M49" s="78"/>
      <c r="N49" s="127"/>
      <c r="O49" s="44">
        <f t="shared" si="3"/>
        <v>0</v>
      </c>
      <c r="P49" s="39"/>
      <c r="Q49" s="39"/>
      <c r="R49" s="39"/>
      <c r="S49" s="39"/>
      <c r="T49" s="39"/>
      <c r="U49" s="39"/>
      <c r="V49" s="39"/>
      <c r="W49" s="110"/>
      <c r="X49" s="39"/>
      <c r="Y49" s="39"/>
      <c r="Z49" s="39"/>
      <c r="AA49" s="39"/>
      <c r="AB49" s="110"/>
      <c r="AC49" s="39"/>
      <c r="AD49" s="39"/>
      <c r="AE49" s="80"/>
      <c r="AF49" s="44">
        <f t="shared" si="2"/>
        <v>0</v>
      </c>
      <c r="AG49" s="39"/>
      <c r="AH49" s="39"/>
      <c r="AI49" s="39"/>
      <c r="AJ49" s="39"/>
      <c r="AK49" s="39"/>
      <c r="AL49" s="39"/>
    </row>
    <row r="50" spans="1:38" s="41" customFormat="1" ht="109.5" customHeight="1" x14ac:dyDescent="0.2">
      <c r="A50" s="293" t="s">
        <v>456</v>
      </c>
      <c r="B50" s="293" t="s">
        <v>160</v>
      </c>
      <c r="C50" s="120" t="s">
        <v>161</v>
      </c>
      <c r="D50" s="70"/>
      <c r="E50" s="120" t="s">
        <v>303</v>
      </c>
      <c r="F50" s="126" t="s">
        <v>108</v>
      </c>
      <c r="G50" s="109"/>
      <c r="H50" s="78"/>
      <c r="I50" s="78"/>
      <c r="J50" s="113">
        <f t="shared" si="0"/>
        <v>0</v>
      </c>
      <c r="K50" s="38" t="s">
        <v>131</v>
      </c>
      <c r="L50" s="44">
        <f t="shared" si="4"/>
        <v>0</v>
      </c>
      <c r="M50" s="78"/>
      <c r="N50" s="127"/>
      <c r="O50" s="44">
        <f t="shared" si="3"/>
        <v>0</v>
      </c>
      <c r="P50" s="39"/>
      <c r="Q50" s="39"/>
      <c r="R50" s="39"/>
      <c r="S50" s="39"/>
      <c r="T50" s="39"/>
      <c r="U50" s="39"/>
      <c r="V50" s="39"/>
      <c r="W50" s="110"/>
      <c r="X50" s="39"/>
      <c r="Y50" s="39"/>
      <c r="Z50" s="39"/>
      <c r="AA50" s="39"/>
      <c r="AB50" s="110"/>
      <c r="AC50" s="39"/>
      <c r="AD50" s="39"/>
      <c r="AE50" s="80"/>
      <c r="AF50" s="44">
        <f t="shared" si="2"/>
        <v>0</v>
      </c>
      <c r="AG50" s="39"/>
      <c r="AH50" s="39"/>
      <c r="AI50" s="39"/>
      <c r="AJ50" s="39"/>
      <c r="AK50" s="39"/>
      <c r="AL50" s="39"/>
    </row>
    <row r="51" spans="1:38" s="41" customFormat="1" ht="53.25" customHeight="1" x14ac:dyDescent="0.2">
      <c r="A51" s="293" t="s">
        <v>458</v>
      </c>
      <c r="B51" s="293" t="s">
        <v>107</v>
      </c>
      <c r="C51" s="120" t="s">
        <v>199</v>
      </c>
      <c r="D51" s="70"/>
      <c r="E51" s="120" t="s">
        <v>304</v>
      </c>
      <c r="F51" s="126" t="s">
        <v>108</v>
      </c>
      <c r="G51" s="109"/>
      <c r="H51" s="78"/>
      <c r="I51" s="78"/>
      <c r="J51" s="113">
        <f t="shared" si="0"/>
        <v>0</v>
      </c>
      <c r="K51" s="38" t="s">
        <v>132</v>
      </c>
      <c r="L51" s="44">
        <f t="shared" si="4"/>
        <v>0</v>
      </c>
      <c r="M51" s="78"/>
      <c r="N51" s="127"/>
      <c r="O51" s="44">
        <f t="shared" si="3"/>
        <v>0</v>
      </c>
      <c r="P51" s="39"/>
      <c r="Q51" s="39"/>
      <c r="R51" s="39"/>
      <c r="S51" s="39"/>
      <c r="T51" s="39"/>
      <c r="U51" s="39"/>
      <c r="V51" s="39"/>
      <c r="W51" s="110"/>
      <c r="X51" s="39"/>
      <c r="Y51" s="39"/>
      <c r="Z51" s="39"/>
      <c r="AA51" s="39"/>
      <c r="AB51" s="110"/>
      <c r="AC51" s="39"/>
      <c r="AD51" s="39"/>
      <c r="AE51" s="80"/>
      <c r="AF51" s="44">
        <f t="shared" si="2"/>
        <v>0</v>
      </c>
      <c r="AG51" s="39"/>
      <c r="AH51" s="39"/>
      <c r="AI51" s="39"/>
      <c r="AJ51" s="39"/>
      <c r="AK51" s="39"/>
      <c r="AL51" s="39"/>
    </row>
    <row r="52" spans="1:38" s="41" customFormat="1" ht="57.75" customHeight="1" x14ac:dyDescent="0.2">
      <c r="A52" s="293" t="s">
        <v>459</v>
      </c>
      <c r="B52" s="293" t="s">
        <v>107</v>
      </c>
      <c r="C52" s="120" t="s">
        <v>155</v>
      </c>
      <c r="D52" s="70"/>
      <c r="E52" s="120" t="s">
        <v>305</v>
      </c>
      <c r="F52" s="126" t="s">
        <v>116</v>
      </c>
      <c r="G52" s="109"/>
      <c r="H52" s="78"/>
      <c r="I52" s="78"/>
      <c r="J52" s="113">
        <f t="shared" si="0"/>
        <v>0</v>
      </c>
      <c r="K52" s="38" t="s">
        <v>133</v>
      </c>
      <c r="L52" s="44">
        <f t="shared" si="4"/>
        <v>0</v>
      </c>
      <c r="M52" s="78"/>
      <c r="N52" s="127"/>
      <c r="O52" s="44">
        <f t="shared" si="3"/>
        <v>0</v>
      </c>
      <c r="P52" s="39"/>
      <c r="Q52" s="39"/>
      <c r="R52" s="39"/>
      <c r="S52" s="39"/>
      <c r="T52" s="39"/>
      <c r="U52" s="39"/>
      <c r="V52" s="39"/>
      <c r="W52" s="110"/>
      <c r="X52" s="39"/>
      <c r="Y52" s="39"/>
      <c r="Z52" s="39"/>
      <c r="AA52" s="39"/>
      <c r="AB52" s="110"/>
      <c r="AC52" s="39"/>
      <c r="AD52" s="39"/>
      <c r="AE52" s="80"/>
      <c r="AF52" s="44">
        <f t="shared" si="2"/>
        <v>0</v>
      </c>
      <c r="AG52" s="39"/>
      <c r="AH52" s="39"/>
      <c r="AI52" s="39"/>
      <c r="AJ52" s="39"/>
      <c r="AK52" s="39"/>
      <c r="AL52" s="39"/>
    </row>
    <row r="53" spans="1:38" s="41" customFormat="1" ht="70.5" customHeight="1" x14ac:dyDescent="0.2">
      <c r="A53" s="293" t="s">
        <v>460</v>
      </c>
      <c r="B53" s="293" t="s">
        <v>107</v>
      </c>
      <c r="C53" s="43" t="s">
        <v>186</v>
      </c>
      <c r="D53" s="70"/>
      <c r="E53" s="120" t="s">
        <v>292</v>
      </c>
      <c r="F53" s="126" t="s">
        <v>108</v>
      </c>
      <c r="G53" s="109"/>
      <c r="H53" s="78"/>
      <c r="I53" s="78"/>
      <c r="J53" s="113">
        <f t="shared" si="0"/>
        <v>0</v>
      </c>
      <c r="K53" s="38" t="s">
        <v>134</v>
      </c>
      <c r="L53" s="44">
        <f t="shared" si="4"/>
        <v>0</v>
      </c>
      <c r="M53" s="78"/>
      <c r="N53" s="127"/>
      <c r="O53" s="44">
        <f t="shared" si="3"/>
        <v>0</v>
      </c>
      <c r="P53" s="39"/>
      <c r="Q53" s="39"/>
      <c r="R53" s="39"/>
      <c r="S53" s="39"/>
      <c r="T53" s="39"/>
      <c r="U53" s="39"/>
      <c r="V53" s="39"/>
      <c r="W53" s="110"/>
      <c r="X53" s="39"/>
      <c r="Y53" s="39"/>
      <c r="Z53" s="39"/>
      <c r="AA53" s="39"/>
      <c r="AB53" s="110"/>
      <c r="AC53" s="39"/>
      <c r="AD53" s="39"/>
      <c r="AE53" s="80"/>
      <c r="AF53" s="44">
        <f t="shared" si="2"/>
        <v>0</v>
      </c>
      <c r="AG53" s="39"/>
      <c r="AH53" s="39"/>
      <c r="AI53" s="39"/>
      <c r="AJ53" s="39"/>
      <c r="AK53" s="39"/>
      <c r="AL53" s="39"/>
    </row>
    <row r="54" spans="1:38" s="41" customFormat="1" ht="54" customHeight="1" x14ac:dyDescent="0.2">
      <c r="A54" s="293" t="s">
        <v>451</v>
      </c>
      <c r="B54" s="293" t="s">
        <v>162</v>
      </c>
      <c r="C54" s="43" t="s">
        <v>168</v>
      </c>
      <c r="D54" s="70"/>
      <c r="E54" s="120" t="s">
        <v>298</v>
      </c>
      <c r="F54" s="126" t="s">
        <v>108</v>
      </c>
      <c r="G54" s="109"/>
      <c r="H54" s="78"/>
      <c r="I54" s="78"/>
      <c r="J54" s="113">
        <f t="shared" si="0"/>
        <v>0</v>
      </c>
      <c r="K54" s="38" t="s">
        <v>135</v>
      </c>
      <c r="L54" s="44">
        <f t="shared" si="4"/>
        <v>0</v>
      </c>
      <c r="M54" s="78"/>
      <c r="N54" s="127"/>
      <c r="O54" s="44">
        <f t="shared" si="3"/>
        <v>0</v>
      </c>
      <c r="P54" s="39"/>
      <c r="Q54" s="39"/>
      <c r="R54" s="39"/>
      <c r="S54" s="39"/>
      <c r="T54" s="39"/>
      <c r="U54" s="39"/>
      <c r="V54" s="39"/>
      <c r="W54" s="110"/>
      <c r="X54" s="39"/>
      <c r="Y54" s="39"/>
      <c r="Z54" s="39"/>
      <c r="AA54" s="39"/>
      <c r="AB54" s="110"/>
      <c r="AC54" s="39"/>
      <c r="AD54" s="39"/>
      <c r="AE54" s="80"/>
      <c r="AF54" s="44">
        <f t="shared" si="2"/>
        <v>0</v>
      </c>
      <c r="AG54" s="39"/>
      <c r="AH54" s="39"/>
      <c r="AI54" s="39"/>
      <c r="AJ54" s="39"/>
      <c r="AK54" s="39"/>
      <c r="AL54" s="39"/>
    </row>
    <row r="55" spans="1:38" s="41" customFormat="1" ht="70.5" customHeight="1" x14ac:dyDescent="0.2">
      <c r="A55" s="293" t="s">
        <v>474</v>
      </c>
      <c r="B55" s="293" t="s">
        <v>238</v>
      </c>
      <c r="C55" s="43" t="s">
        <v>242</v>
      </c>
      <c r="D55" s="70"/>
      <c r="E55" s="120" t="s">
        <v>307</v>
      </c>
      <c r="F55" s="126" t="s">
        <v>108</v>
      </c>
      <c r="G55" s="109"/>
      <c r="H55" s="78"/>
      <c r="I55" s="78"/>
      <c r="J55" s="113">
        <f t="shared" si="0"/>
        <v>0</v>
      </c>
      <c r="K55" s="38" t="s">
        <v>136</v>
      </c>
      <c r="L55" s="44">
        <f t="shared" si="4"/>
        <v>0</v>
      </c>
      <c r="M55" s="78"/>
      <c r="N55" s="127"/>
      <c r="O55" s="44">
        <f t="shared" si="3"/>
        <v>0</v>
      </c>
      <c r="P55" s="39"/>
      <c r="Q55" s="39"/>
      <c r="R55" s="39"/>
      <c r="S55" s="39"/>
      <c r="T55" s="39"/>
      <c r="U55" s="39"/>
      <c r="V55" s="39"/>
      <c r="W55" s="110"/>
      <c r="X55" s="39"/>
      <c r="Y55" s="39"/>
      <c r="Z55" s="39"/>
      <c r="AA55" s="39"/>
      <c r="AB55" s="110"/>
      <c r="AC55" s="39"/>
      <c r="AD55" s="39"/>
      <c r="AE55" s="80"/>
      <c r="AF55" s="44">
        <f t="shared" si="2"/>
        <v>0</v>
      </c>
      <c r="AG55" s="39"/>
      <c r="AH55" s="39"/>
      <c r="AI55" s="39"/>
      <c r="AJ55" s="39"/>
      <c r="AK55" s="39"/>
      <c r="AL55" s="39"/>
    </row>
    <row r="56" spans="1:38" s="41" customFormat="1" ht="40.5" customHeight="1" x14ac:dyDescent="0.2">
      <c r="A56" s="293" t="s">
        <v>732</v>
      </c>
      <c r="B56" s="293" t="s">
        <v>166</v>
      </c>
      <c r="C56" s="43" t="s">
        <v>745</v>
      </c>
      <c r="D56" s="70"/>
      <c r="E56" s="120" t="s">
        <v>747</v>
      </c>
      <c r="F56" s="126" t="s">
        <v>108</v>
      </c>
      <c r="G56" s="109"/>
      <c r="H56" s="78"/>
      <c r="I56" s="78"/>
      <c r="J56" s="113">
        <f t="shared" si="0"/>
        <v>0</v>
      </c>
      <c r="K56" s="38" t="s">
        <v>928</v>
      </c>
      <c r="L56" s="44">
        <f t="shared" si="4"/>
        <v>0</v>
      </c>
      <c r="M56" s="78"/>
      <c r="N56" s="127"/>
      <c r="O56" s="44">
        <f t="shared" si="3"/>
        <v>0</v>
      </c>
      <c r="P56" s="39"/>
      <c r="Q56" s="39"/>
      <c r="R56" s="39"/>
      <c r="S56" s="39"/>
      <c r="T56" s="39"/>
      <c r="U56" s="39"/>
      <c r="V56" s="39"/>
      <c r="W56" s="110"/>
      <c r="X56" s="39"/>
      <c r="Y56" s="39"/>
      <c r="Z56" s="39"/>
      <c r="AA56" s="39"/>
      <c r="AB56" s="110"/>
      <c r="AC56" s="39"/>
      <c r="AD56" s="39"/>
      <c r="AE56" s="80"/>
      <c r="AF56" s="44">
        <f t="shared" si="2"/>
        <v>0</v>
      </c>
      <c r="AG56" s="39"/>
      <c r="AH56" s="39"/>
      <c r="AI56" s="39"/>
      <c r="AJ56" s="39"/>
      <c r="AK56" s="39"/>
      <c r="AL56" s="39"/>
    </row>
    <row r="57" spans="1:38" s="52" customFormat="1" ht="57.75" customHeight="1" x14ac:dyDescent="0.2">
      <c r="A57" s="293" t="s">
        <v>452</v>
      </c>
      <c r="B57" s="293" t="s">
        <v>162</v>
      </c>
      <c r="C57" s="42" t="s">
        <v>164</v>
      </c>
      <c r="D57" s="70"/>
      <c r="E57" s="120" t="s">
        <v>308</v>
      </c>
      <c r="F57" s="120" t="s">
        <v>108</v>
      </c>
      <c r="G57" s="109"/>
      <c r="H57" s="78"/>
      <c r="I57" s="78"/>
      <c r="J57" s="113">
        <f t="shared" si="0"/>
        <v>0</v>
      </c>
      <c r="K57" s="38" t="s">
        <v>137</v>
      </c>
      <c r="L57" s="44">
        <f t="shared" si="4"/>
        <v>0</v>
      </c>
      <c r="M57" s="80"/>
      <c r="N57" s="127"/>
      <c r="O57" s="44">
        <f t="shared" si="3"/>
        <v>0</v>
      </c>
      <c r="P57" s="39"/>
      <c r="Q57" s="39"/>
      <c r="R57" s="39"/>
      <c r="S57" s="39"/>
      <c r="T57" s="39"/>
      <c r="U57" s="39"/>
      <c r="V57" s="39"/>
      <c r="W57" s="110"/>
      <c r="X57" s="39"/>
      <c r="Y57" s="39"/>
      <c r="Z57" s="39"/>
      <c r="AA57" s="39"/>
      <c r="AB57" s="110"/>
      <c r="AC57" s="39"/>
      <c r="AD57" s="39"/>
      <c r="AE57" s="80"/>
      <c r="AF57" s="44">
        <f t="shared" si="2"/>
        <v>0</v>
      </c>
      <c r="AG57" s="39"/>
      <c r="AH57" s="39"/>
      <c r="AI57" s="39"/>
      <c r="AJ57" s="39"/>
      <c r="AK57" s="39"/>
      <c r="AL57" s="39"/>
    </row>
    <row r="58" spans="1:38" s="41" customFormat="1" ht="54" customHeight="1" x14ac:dyDescent="0.2">
      <c r="A58" s="293" t="s">
        <v>453</v>
      </c>
      <c r="B58" s="293" t="s">
        <v>162</v>
      </c>
      <c r="C58" s="43" t="s">
        <v>163</v>
      </c>
      <c r="D58" s="70"/>
      <c r="E58" s="120" t="s">
        <v>309</v>
      </c>
      <c r="F58" s="120" t="s">
        <v>108</v>
      </c>
      <c r="G58" s="109"/>
      <c r="H58" s="78"/>
      <c r="I58" s="78"/>
      <c r="J58" s="113">
        <f t="shared" si="0"/>
        <v>0</v>
      </c>
      <c r="K58" s="38" t="s">
        <v>138</v>
      </c>
      <c r="L58" s="44">
        <f t="shared" si="4"/>
        <v>0</v>
      </c>
      <c r="M58" s="78"/>
      <c r="N58" s="127"/>
      <c r="O58" s="44">
        <f t="shared" si="3"/>
        <v>0</v>
      </c>
      <c r="P58" s="39"/>
      <c r="Q58" s="39"/>
      <c r="R58" s="39"/>
      <c r="S58" s="39"/>
      <c r="T58" s="39"/>
      <c r="U58" s="39"/>
      <c r="V58" s="39"/>
      <c r="W58" s="110"/>
      <c r="X58" s="39"/>
      <c r="Y58" s="39"/>
      <c r="Z58" s="39"/>
      <c r="AA58" s="39"/>
      <c r="AB58" s="110"/>
      <c r="AC58" s="39"/>
      <c r="AD58" s="39"/>
      <c r="AE58" s="80"/>
      <c r="AF58" s="44">
        <f t="shared" si="2"/>
        <v>0</v>
      </c>
      <c r="AG58" s="39"/>
      <c r="AH58" s="39"/>
      <c r="AI58" s="39"/>
      <c r="AJ58" s="39"/>
      <c r="AK58" s="39"/>
      <c r="AL58" s="39"/>
    </row>
    <row r="59" spans="1:38" s="41" customFormat="1" ht="66.75" customHeight="1" x14ac:dyDescent="0.2">
      <c r="A59" s="293" t="s">
        <v>454</v>
      </c>
      <c r="B59" s="293" t="s">
        <v>162</v>
      </c>
      <c r="C59" s="43" t="s">
        <v>277</v>
      </c>
      <c r="D59" s="70"/>
      <c r="E59" s="120" t="s">
        <v>310</v>
      </c>
      <c r="F59" s="120" t="s">
        <v>108</v>
      </c>
      <c r="G59" s="109"/>
      <c r="H59" s="78"/>
      <c r="I59" s="78"/>
      <c r="J59" s="113">
        <f t="shared" si="0"/>
        <v>0</v>
      </c>
      <c r="K59" s="38" t="s">
        <v>325</v>
      </c>
      <c r="L59" s="44">
        <f t="shared" si="4"/>
        <v>0</v>
      </c>
      <c r="M59" s="78"/>
      <c r="N59" s="127"/>
      <c r="O59" s="44">
        <f t="shared" si="3"/>
        <v>0</v>
      </c>
      <c r="P59" s="39"/>
      <c r="Q59" s="39"/>
      <c r="R59" s="39"/>
      <c r="S59" s="39"/>
      <c r="T59" s="39"/>
      <c r="U59" s="39"/>
      <c r="V59" s="39"/>
      <c r="W59" s="110"/>
      <c r="X59" s="39"/>
      <c r="Y59" s="39"/>
      <c r="Z59" s="39"/>
      <c r="AA59" s="39"/>
      <c r="AB59" s="110"/>
      <c r="AC59" s="39"/>
      <c r="AD59" s="39"/>
      <c r="AE59" s="80"/>
      <c r="AF59" s="44">
        <f t="shared" si="2"/>
        <v>0</v>
      </c>
      <c r="AG59" s="39"/>
      <c r="AH59" s="39"/>
      <c r="AI59" s="39"/>
      <c r="AJ59" s="39"/>
      <c r="AK59" s="39"/>
      <c r="AL59" s="39"/>
    </row>
    <row r="60" spans="1:38" s="41" customFormat="1" ht="69" customHeight="1" x14ac:dyDescent="0.2">
      <c r="A60" s="293" t="s">
        <v>478</v>
      </c>
      <c r="B60" s="293" t="s">
        <v>180</v>
      </c>
      <c r="C60" s="43" t="s">
        <v>181</v>
      </c>
      <c r="D60" s="70"/>
      <c r="E60" s="120" t="s">
        <v>311</v>
      </c>
      <c r="F60" s="120" t="s">
        <v>108</v>
      </c>
      <c r="G60" s="109"/>
      <c r="H60" s="78"/>
      <c r="I60" s="78"/>
      <c r="J60" s="113">
        <f t="shared" si="0"/>
        <v>0</v>
      </c>
      <c r="K60" s="38" t="s">
        <v>326</v>
      </c>
      <c r="L60" s="44">
        <f t="shared" si="4"/>
        <v>0</v>
      </c>
      <c r="M60" s="78"/>
      <c r="N60" s="127"/>
      <c r="O60" s="44">
        <f t="shared" si="3"/>
        <v>0</v>
      </c>
      <c r="P60" s="39"/>
      <c r="Q60" s="39"/>
      <c r="R60" s="39"/>
      <c r="S60" s="39"/>
      <c r="T60" s="39"/>
      <c r="U60" s="39"/>
      <c r="V60" s="39"/>
      <c r="W60" s="110"/>
      <c r="X60" s="39"/>
      <c r="Y60" s="39"/>
      <c r="Z60" s="39"/>
      <c r="AA60" s="39"/>
      <c r="AB60" s="110"/>
      <c r="AC60" s="39"/>
      <c r="AD60" s="39"/>
      <c r="AE60" s="80"/>
      <c r="AF60" s="44">
        <f t="shared" si="2"/>
        <v>0</v>
      </c>
      <c r="AG60" s="39"/>
      <c r="AH60" s="39"/>
      <c r="AI60" s="39"/>
      <c r="AJ60" s="39"/>
      <c r="AK60" s="39"/>
      <c r="AL60" s="39"/>
    </row>
    <row r="61" spans="1:38" s="41" customFormat="1" ht="56.25" customHeight="1" x14ac:dyDescent="0.2">
      <c r="A61" s="293" t="s">
        <v>461</v>
      </c>
      <c r="B61" s="293" t="s">
        <v>107</v>
      </c>
      <c r="C61" s="43" t="s">
        <v>185</v>
      </c>
      <c r="D61" s="70"/>
      <c r="E61" s="120" t="s">
        <v>312</v>
      </c>
      <c r="F61" s="126" t="s">
        <v>108</v>
      </c>
      <c r="G61" s="109"/>
      <c r="H61" s="78"/>
      <c r="I61" s="78"/>
      <c r="J61" s="113">
        <f t="shared" si="0"/>
        <v>0</v>
      </c>
      <c r="K61" s="38" t="s">
        <v>327</v>
      </c>
      <c r="L61" s="44">
        <f t="shared" si="4"/>
        <v>0</v>
      </c>
      <c r="M61" s="78"/>
      <c r="N61" s="127"/>
      <c r="O61" s="44">
        <f t="shared" si="3"/>
        <v>0</v>
      </c>
      <c r="P61" s="39"/>
      <c r="Q61" s="39"/>
      <c r="R61" s="39"/>
      <c r="S61" s="39"/>
      <c r="T61" s="39"/>
      <c r="U61" s="39"/>
      <c r="V61" s="39"/>
      <c r="W61" s="110"/>
      <c r="X61" s="39"/>
      <c r="Y61" s="39"/>
      <c r="Z61" s="39"/>
      <c r="AA61" s="39"/>
      <c r="AB61" s="110"/>
      <c r="AC61" s="39"/>
      <c r="AD61" s="39"/>
      <c r="AE61" s="80"/>
      <c r="AF61" s="44">
        <f t="shared" si="2"/>
        <v>0</v>
      </c>
      <c r="AG61" s="39"/>
      <c r="AH61" s="39"/>
      <c r="AI61" s="39"/>
      <c r="AJ61" s="39"/>
      <c r="AK61" s="39"/>
      <c r="AL61" s="39"/>
    </row>
    <row r="62" spans="1:38" s="41" customFormat="1" ht="70.5" customHeight="1" x14ac:dyDescent="0.2">
      <c r="A62" s="293" t="s">
        <v>435</v>
      </c>
      <c r="B62" s="293" t="s">
        <v>156</v>
      </c>
      <c r="C62" s="43" t="s">
        <v>766</v>
      </c>
      <c r="D62" s="70"/>
      <c r="E62" s="120" t="s">
        <v>298</v>
      </c>
      <c r="F62" s="126" t="s">
        <v>108</v>
      </c>
      <c r="G62" s="109"/>
      <c r="H62" s="78"/>
      <c r="I62" s="78"/>
      <c r="J62" s="113">
        <f t="shared" si="0"/>
        <v>0</v>
      </c>
      <c r="K62" s="38" t="s">
        <v>328</v>
      </c>
      <c r="L62" s="44">
        <f t="shared" si="4"/>
        <v>0</v>
      </c>
      <c r="M62" s="78"/>
      <c r="N62" s="127"/>
      <c r="O62" s="44">
        <f t="shared" si="3"/>
        <v>0</v>
      </c>
      <c r="P62" s="39"/>
      <c r="Q62" s="39"/>
      <c r="R62" s="39"/>
      <c r="S62" s="39"/>
      <c r="T62" s="39"/>
      <c r="U62" s="39"/>
      <c r="V62" s="39"/>
      <c r="W62" s="110"/>
      <c r="X62" s="39"/>
      <c r="Y62" s="39"/>
      <c r="Z62" s="39"/>
      <c r="AA62" s="39"/>
      <c r="AB62" s="110"/>
      <c r="AC62" s="39"/>
      <c r="AD62" s="39"/>
      <c r="AE62" s="80"/>
      <c r="AF62" s="44">
        <f t="shared" si="2"/>
        <v>0</v>
      </c>
      <c r="AG62" s="39"/>
      <c r="AH62" s="39"/>
      <c r="AI62" s="39"/>
      <c r="AJ62" s="39"/>
      <c r="AK62" s="39"/>
      <c r="AL62" s="39"/>
    </row>
    <row r="63" spans="1:38" s="41" customFormat="1" ht="57" customHeight="1" x14ac:dyDescent="0.2">
      <c r="A63" s="293" t="s">
        <v>463</v>
      </c>
      <c r="B63" s="293" t="s">
        <v>107</v>
      </c>
      <c r="C63" s="43" t="s">
        <v>178</v>
      </c>
      <c r="D63" s="70"/>
      <c r="E63" s="120" t="s">
        <v>283</v>
      </c>
      <c r="F63" s="126" t="s">
        <v>108</v>
      </c>
      <c r="G63" s="109"/>
      <c r="H63" s="78"/>
      <c r="I63" s="78"/>
      <c r="J63" s="113">
        <f t="shared" si="0"/>
        <v>0</v>
      </c>
      <c r="K63" s="38" t="s">
        <v>329</v>
      </c>
      <c r="L63" s="44">
        <f t="shared" si="4"/>
        <v>0</v>
      </c>
      <c r="M63" s="78"/>
      <c r="N63" s="127"/>
      <c r="O63" s="44">
        <f t="shared" si="3"/>
        <v>0</v>
      </c>
      <c r="P63" s="39"/>
      <c r="Q63" s="39"/>
      <c r="R63" s="39"/>
      <c r="S63" s="39"/>
      <c r="T63" s="39"/>
      <c r="U63" s="39"/>
      <c r="V63" s="39"/>
      <c r="W63" s="110"/>
      <c r="X63" s="39"/>
      <c r="Y63" s="39"/>
      <c r="Z63" s="39"/>
      <c r="AA63" s="39"/>
      <c r="AB63" s="110"/>
      <c r="AC63" s="39"/>
      <c r="AD63" s="39"/>
      <c r="AE63" s="80"/>
      <c r="AF63" s="44">
        <f t="shared" si="2"/>
        <v>0</v>
      </c>
      <c r="AG63" s="39"/>
      <c r="AH63" s="39"/>
      <c r="AI63" s="39"/>
      <c r="AJ63" s="39"/>
      <c r="AK63" s="39"/>
      <c r="AL63" s="39"/>
    </row>
    <row r="64" spans="1:38" s="41" customFormat="1" ht="108.75" customHeight="1" x14ac:dyDescent="0.2">
      <c r="A64" s="293" t="s">
        <v>442</v>
      </c>
      <c r="B64" s="293" t="s">
        <v>475</v>
      </c>
      <c r="C64" s="43" t="s">
        <v>817</v>
      </c>
      <c r="D64" s="70"/>
      <c r="E64" s="120" t="s">
        <v>477</v>
      </c>
      <c r="F64" s="126" t="s">
        <v>108</v>
      </c>
      <c r="G64" s="109"/>
      <c r="H64" s="78"/>
      <c r="I64" s="78"/>
      <c r="J64" s="113">
        <f t="shared" si="0"/>
        <v>0</v>
      </c>
      <c r="K64" s="38" t="s">
        <v>330</v>
      </c>
      <c r="L64" s="44">
        <f t="shared" si="4"/>
        <v>0</v>
      </c>
      <c r="M64" s="78"/>
      <c r="N64" s="127"/>
      <c r="O64" s="44">
        <f t="shared" si="3"/>
        <v>0</v>
      </c>
      <c r="P64" s="39"/>
      <c r="Q64" s="39"/>
      <c r="R64" s="39"/>
      <c r="S64" s="39"/>
      <c r="T64" s="39"/>
      <c r="U64" s="39"/>
      <c r="V64" s="39"/>
      <c r="W64" s="110"/>
      <c r="X64" s="39"/>
      <c r="Y64" s="39"/>
      <c r="Z64" s="39"/>
      <c r="AA64" s="39"/>
      <c r="AB64" s="110"/>
      <c r="AC64" s="39"/>
      <c r="AD64" s="39"/>
      <c r="AE64" s="80"/>
      <c r="AF64" s="44">
        <f t="shared" si="2"/>
        <v>0</v>
      </c>
      <c r="AG64" s="39"/>
      <c r="AH64" s="39"/>
      <c r="AI64" s="39"/>
      <c r="AJ64" s="39"/>
      <c r="AK64" s="39"/>
      <c r="AL64" s="39"/>
    </row>
    <row r="65" spans="1:38" s="41" customFormat="1" ht="56.25" customHeight="1" x14ac:dyDescent="0.2">
      <c r="A65" s="293" t="s">
        <v>460</v>
      </c>
      <c r="B65" s="293" t="s">
        <v>107</v>
      </c>
      <c r="C65" s="43" t="s">
        <v>186</v>
      </c>
      <c r="D65" s="70"/>
      <c r="E65" s="120" t="s">
        <v>306</v>
      </c>
      <c r="F65" s="126" t="s">
        <v>108</v>
      </c>
      <c r="G65" s="109"/>
      <c r="H65" s="78"/>
      <c r="I65" s="78"/>
      <c r="J65" s="113">
        <f t="shared" si="0"/>
        <v>0</v>
      </c>
      <c r="K65" s="38" t="s">
        <v>331</v>
      </c>
      <c r="L65" s="44">
        <f t="shared" si="4"/>
        <v>0</v>
      </c>
      <c r="M65" s="78"/>
      <c r="N65" s="127"/>
      <c r="O65" s="44">
        <f t="shared" si="3"/>
        <v>0</v>
      </c>
      <c r="P65" s="39"/>
      <c r="Q65" s="39"/>
      <c r="R65" s="39"/>
      <c r="S65" s="39"/>
      <c r="T65" s="39"/>
      <c r="U65" s="39"/>
      <c r="V65" s="39"/>
      <c r="W65" s="110"/>
      <c r="X65" s="39"/>
      <c r="Y65" s="39"/>
      <c r="Z65" s="39"/>
      <c r="AA65" s="39"/>
      <c r="AB65" s="110"/>
      <c r="AC65" s="39"/>
      <c r="AD65" s="39"/>
      <c r="AE65" s="80"/>
      <c r="AF65" s="44">
        <f t="shared" si="2"/>
        <v>0</v>
      </c>
      <c r="AG65" s="39"/>
      <c r="AH65" s="39"/>
      <c r="AI65" s="39"/>
      <c r="AJ65" s="39"/>
      <c r="AK65" s="39"/>
      <c r="AL65" s="39"/>
    </row>
    <row r="66" spans="1:38" s="41" customFormat="1" ht="80.25" customHeight="1" x14ac:dyDescent="0.2">
      <c r="A66" s="293" t="s">
        <v>460</v>
      </c>
      <c r="B66" s="293" t="s">
        <v>107</v>
      </c>
      <c r="C66" s="43" t="s">
        <v>186</v>
      </c>
      <c r="D66" s="70"/>
      <c r="E66" s="120" t="s">
        <v>313</v>
      </c>
      <c r="F66" s="126" t="s">
        <v>108</v>
      </c>
      <c r="G66" s="109"/>
      <c r="H66" s="78"/>
      <c r="I66" s="78"/>
      <c r="J66" s="113">
        <f t="shared" si="0"/>
        <v>0</v>
      </c>
      <c r="K66" s="38" t="s">
        <v>139</v>
      </c>
      <c r="L66" s="44">
        <f t="shared" si="4"/>
        <v>0</v>
      </c>
      <c r="M66" s="78"/>
      <c r="N66" s="127"/>
      <c r="O66" s="44">
        <f t="shared" si="3"/>
        <v>0</v>
      </c>
      <c r="P66" s="39"/>
      <c r="Q66" s="39"/>
      <c r="R66" s="39"/>
      <c r="S66" s="39"/>
      <c r="T66" s="39"/>
      <c r="U66" s="39"/>
      <c r="V66" s="39"/>
      <c r="W66" s="110"/>
      <c r="X66" s="39"/>
      <c r="Y66" s="39"/>
      <c r="Z66" s="39"/>
      <c r="AA66" s="39"/>
      <c r="AB66" s="110"/>
      <c r="AC66" s="39"/>
      <c r="AD66" s="39"/>
      <c r="AE66" s="80"/>
      <c r="AF66" s="44">
        <f t="shared" si="2"/>
        <v>0</v>
      </c>
      <c r="AG66" s="39"/>
      <c r="AH66" s="39"/>
      <c r="AI66" s="39"/>
      <c r="AJ66" s="39"/>
      <c r="AK66" s="39"/>
      <c r="AL66" s="39"/>
    </row>
    <row r="67" spans="1:38" s="41" customFormat="1" ht="42" customHeight="1" x14ac:dyDescent="0.2">
      <c r="A67" s="293" t="s">
        <v>541</v>
      </c>
      <c r="B67" s="293" t="s">
        <v>176</v>
      </c>
      <c r="C67" s="43" t="s">
        <v>177</v>
      </c>
      <c r="D67" s="70"/>
      <c r="E67" s="120" t="s">
        <v>314</v>
      </c>
      <c r="F67" s="126" t="s">
        <v>108</v>
      </c>
      <c r="G67" s="109"/>
      <c r="H67" s="78"/>
      <c r="I67" s="78"/>
      <c r="J67" s="113">
        <f t="shared" si="0"/>
        <v>0</v>
      </c>
      <c r="K67" s="38" t="s">
        <v>140</v>
      </c>
      <c r="L67" s="44">
        <f t="shared" si="4"/>
        <v>0</v>
      </c>
      <c r="M67" s="78"/>
      <c r="N67" s="127"/>
      <c r="O67" s="44">
        <f t="shared" si="3"/>
        <v>0</v>
      </c>
      <c r="P67" s="39"/>
      <c r="Q67" s="39"/>
      <c r="R67" s="39"/>
      <c r="S67" s="39"/>
      <c r="T67" s="39"/>
      <c r="U67" s="39"/>
      <c r="V67" s="39"/>
      <c r="W67" s="110"/>
      <c r="X67" s="39"/>
      <c r="Y67" s="39"/>
      <c r="Z67" s="39"/>
      <c r="AA67" s="39"/>
      <c r="AB67" s="110"/>
      <c r="AC67" s="39"/>
      <c r="AD67" s="39"/>
      <c r="AE67" s="80"/>
      <c r="AF67" s="44">
        <f t="shared" si="2"/>
        <v>0</v>
      </c>
      <c r="AG67" s="39"/>
      <c r="AH67" s="39"/>
      <c r="AI67" s="39"/>
      <c r="AJ67" s="39"/>
      <c r="AK67" s="39"/>
      <c r="AL67" s="39"/>
    </row>
    <row r="68" spans="1:38" s="41" customFormat="1" ht="42" customHeight="1" x14ac:dyDescent="0.2">
      <c r="A68" s="293" t="s">
        <v>734</v>
      </c>
      <c r="B68" s="293" t="s">
        <v>172</v>
      </c>
      <c r="C68" s="43" t="s">
        <v>746</v>
      </c>
      <c r="D68" s="70"/>
      <c r="E68" s="120" t="s">
        <v>748</v>
      </c>
      <c r="F68" s="126" t="s">
        <v>108</v>
      </c>
      <c r="G68" s="109"/>
      <c r="H68" s="78"/>
      <c r="I68" s="78"/>
      <c r="J68" s="113">
        <f t="shared" si="0"/>
        <v>0</v>
      </c>
      <c r="K68" s="38" t="s">
        <v>141</v>
      </c>
      <c r="L68" s="44">
        <f t="shared" si="4"/>
        <v>0</v>
      </c>
      <c r="M68" s="78"/>
      <c r="N68" s="127"/>
      <c r="O68" s="44">
        <f t="shared" si="3"/>
        <v>0</v>
      </c>
      <c r="P68" s="39"/>
      <c r="Q68" s="39"/>
      <c r="R68" s="39"/>
      <c r="S68" s="39"/>
      <c r="T68" s="39"/>
      <c r="U68" s="39"/>
      <c r="V68" s="39"/>
      <c r="W68" s="110"/>
      <c r="X68" s="39"/>
      <c r="Y68" s="39"/>
      <c r="Z68" s="39"/>
      <c r="AA68" s="39"/>
      <c r="AB68" s="110"/>
      <c r="AC68" s="39"/>
      <c r="AD68" s="39"/>
      <c r="AE68" s="80"/>
      <c r="AF68" s="44">
        <f t="shared" si="2"/>
        <v>0</v>
      </c>
      <c r="AG68" s="39"/>
      <c r="AH68" s="39"/>
      <c r="AI68" s="39"/>
      <c r="AJ68" s="39"/>
      <c r="AK68" s="39"/>
      <c r="AL68" s="39"/>
    </row>
    <row r="69" spans="1:38" s="41" customFormat="1" ht="52.9" customHeight="1" x14ac:dyDescent="0.2">
      <c r="A69" s="293" t="s">
        <v>464</v>
      </c>
      <c r="B69" s="293" t="s">
        <v>107</v>
      </c>
      <c r="C69" s="43" t="s">
        <v>184</v>
      </c>
      <c r="D69" s="70"/>
      <c r="E69" s="120" t="s">
        <v>283</v>
      </c>
      <c r="F69" s="126" t="s">
        <v>108</v>
      </c>
      <c r="G69" s="109"/>
      <c r="H69" s="78"/>
      <c r="I69" s="78"/>
      <c r="J69" s="113">
        <f t="shared" si="0"/>
        <v>0</v>
      </c>
      <c r="K69" s="38" t="s">
        <v>142</v>
      </c>
      <c r="L69" s="44">
        <f t="shared" si="4"/>
        <v>0</v>
      </c>
      <c r="M69" s="78"/>
      <c r="N69" s="127"/>
      <c r="O69" s="44">
        <f t="shared" si="3"/>
        <v>0</v>
      </c>
      <c r="P69" s="39"/>
      <c r="Q69" s="39"/>
      <c r="R69" s="39"/>
      <c r="S69" s="39"/>
      <c r="T69" s="39"/>
      <c r="U69" s="39"/>
      <c r="V69" s="39"/>
      <c r="W69" s="110"/>
      <c r="X69" s="39"/>
      <c r="Y69" s="39"/>
      <c r="Z69" s="39"/>
      <c r="AA69" s="39"/>
      <c r="AB69" s="110"/>
      <c r="AC69" s="39"/>
      <c r="AD69" s="39"/>
      <c r="AE69" s="80"/>
      <c r="AF69" s="44">
        <f t="shared" si="2"/>
        <v>0</v>
      </c>
      <c r="AG69" s="39"/>
      <c r="AH69" s="39"/>
      <c r="AI69" s="39"/>
      <c r="AJ69" s="39"/>
      <c r="AK69" s="39"/>
      <c r="AL69" s="39"/>
    </row>
    <row r="70" spans="1:38" s="41" customFormat="1" ht="54.75" customHeight="1" x14ac:dyDescent="0.2">
      <c r="A70" s="293" t="s">
        <v>468</v>
      </c>
      <c r="B70" s="293" t="s">
        <v>193</v>
      </c>
      <c r="C70" s="43" t="s">
        <v>194</v>
      </c>
      <c r="D70" s="70"/>
      <c r="E70" s="120" t="s">
        <v>315</v>
      </c>
      <c r="F70" s="120" t="s">
        <v>108</v>
      </c>
      <c r="G70" s="109"/>
      <c r="H70" s="78"/>
      <c r="I70" s="78"/>
      <c r="J70" s="113">
        <f t="shared" si="0"/>
        <v>0</v>
      </c>
      <c r="K70" s="38" t="s">
        <v>929</v>
      </c>
      <c r="L70" s="44">
        <f t="shared" si="4"/>
        <v>0</v>
      </c>
      <c r="M70" s="78"/>
      <c r="N70" s="127"/>
      <c r="O70" s="44">
        <f t="shared" si="3"/>
        <v>0</v>
      </c>
      <c r="P70" s="39"/>
      <c r="Q70" s="39"/>
      <c r="R70" s="39"/>
      <c r="S70" s="39"/>
      <c r="T70" s="39"/>
      <c r="U70" s="39"/>
      <c r="V70" s="39"/>
      <c r="W70" s="110"/>
      <c r="X70" s="39"/>
      <c r="Y70" s="39"/>
      <c r="Z70" s="39"/>
      <c r="AA70" s="39"/>
      <c r="AB70" s="110"/>
      <c r="AC70" s="39"/>
      <c r="AD70" s="39"/>
      <c r="AE70" s="80"/>
      <c r="AF70" s="44">
        <f t="shared" si="2"/>
        <v>0</v>
      </c>
      <c r="AG70" s="39"/>
      <c r="AH70" s="39"/>
      <c r="AI70" s="39"/>
      <c r="AJ70" s="39"/>
      <c r="AK70" s="39"/>
      <c r="AL70" s="39"/>
    </row>
    <row r="71" spans="1:38" s="50" customFormat="1" ht="52.9" customHeight="1" x14ac:dyDescent="0.2">
      <c r="A71" s="293" t="s">
        <v>468</v>
      </c>
      <c r="B71" s="293" t="s">
        <v>193</v>
      </c>
      <c r="C71" s="42" t="s">
        <v>194</v>
      </c>
      <c r="D71" s="70"/>
      <c r="E71" s="120" t="s">
        <v>269</v>
      </c>
      <c r="F71" s="120" t="s">
        <v>316</v>
      </c>
      <c r="G71" s="109"/>
      <c r="H71" s="78"/>
      <c r="I71" s="78"/>
      <c r="J71" s="113">
        <f t="shared" si="0"/>
        <v>0</v>
      </c>
      <c r="K71" s="38" t="s">
        <v>143</v>
      </c>
      <c r="L71" s="44">
        <f t="shared" si="4"/>
        <v>0</v>
      </c>
      <c r="M71" s="78"/>
      <c r="N71" s="127"/>
      <c r="O71" s="44">
        <f t="shared" si="3"/>
        <v>0</v>
      </c>
      <c r="P71" s="39"/>
      <c r="Q71" s="39"/>
      <c r="R71" s="39"/>
      <c r="S71" s="39"/>
      <c r="T71" s="39"/>
      <c r="U71" s="39"/>
      <c r="V71" s="39"/>
      <c r="W71" s="110"/>
      <c r="X71" s="39"/>
      <c r="Y71" s="39"/>
      <c r="Z71" s="37"/>
      <c r="AA71" s="37"/>
      <c r="AB71" s="111"/>
      <c r="AC71" s="39"/>
      <c r="AD71" s="39"/>
      <c r="AE71" s="80"/>
      <c r="AF71" s="44">
        <f t="shared" si="2"/>
        <v>0</v>
      </c>
      <c r="AG71" s="39"/>
      <c r="AH71" s="39"/>
      <c r="AI71" s="39"/>
      <c r="AJ71" s="39"/>
      <c r="AK71" s="39"/>
      <c r="AL71" s="39"/>
    </row>
    <row r="72" spans="1:38" s="41" customFormat="1" ht="68.25" customHeight="1" x14ac:dyDescent="0.2">
      <c r="A72" s="293" t="s">
        <v>436</v>
      </c>
      <c r="B72" s="293" t="s">
        <v>156</v>
      </c>
      <c r="C72" s="43" t="s">
        <v>763</v>
      </c>
      <c r="D72" s="70"/>
      <c r="E72" s="120" t="s">
        <v>317</v>
      </c>
      <c r="F72" s="126" t="s">
        <v>108</v>
      </c>
      <c r="G72" s="109"/>
      <c r="H72" s="78"/>
      <c r="I72" s="78"/>
      <c r="J72" s="113">
        <f t="shared" si="0"/>
        <v>0</v>
      </c>
      <c r="K72" s="38" t="s">
        <v>144</v>
      </c>
      <c r="L72" s="44">
        <f t="shared" si="4"/>
        <v>0</v>
      </c>
      <c r="M72" s="78"/>
      <c r="N72" s="127"/>
      <c r="O72" s="44">
        <f t="shared" si="3"/>
        <v>0</v>
      </c>
      <c r="P72" s="39"/>
      <c r="Q72" s="39"/>
      <c r="R72" s="39"/>
      <c r="S72" s="39"/>
      <c r="T72" s="39"/>
      <c r="U72" s="39"/>
      <c r="V72" s="39"/>
      <c r="W72" s="110"/>
      <c r="X72" s="39"/>
      <c r="Y72" s="39"/>
      <c r="Z72" s="39"/>
      <c r="AA72" s="39"/>
      <c r="AB72" s="110"/>
      <c r="AC72" s="39"/>
      <c r="AD72" s="39"/>
      <c r="AE72" s="80"/>
      <c r="AF72" s="44">
        <f t="shared" si="2"/>
        <v>0</v>
      </c>
      <c r="AG72" s="39"/>
      <c r="AH72" s="39"/>
      <c r="AI72" s="39"/>
      <c r="AJ72" s="39"/>
      <c r="AK72" s="39"/>
      <c r="AL72" s="39"/>
    </row>
    <row r="73" spans="1:38" s="41" customFormat="1" ht="68.25" customHeight="1" x14ac:dyDescent="0.2">
      <c r="A73" s="293" t="s">
        <v>465</v>
      </c>
      <c r="B73" s="293" t="s">
        <v>107</v>
      </c>
      <c r="C73" s="43" t="s">
        <v>153</v>
      </c>
      <c r="D73" s="70"/>
      <c r="E73" s="120" t="s">
        <v>283</v>
      </c>
      <c r="F73" s="126" t="s">
        <v>108</v>
      </c>
      <c r="G73" s="109"/>
      <c r="H73" s="78"/>
      <c r="I73" s="78"/>
      <c r="J73" s="113">
        <f t="shared" si="0"/>
        <v>0</v>
      </c>
      <c r="K73" s="38" t="s">
        <v>145</v>
      </c>
      <c r="L73" s="44">
        <f t="shared" si="4"/>
        <v>0</v>
      </c>
      <c r="M73" s="78"/>
      <c r="N73" s="127"/>
      <c r="O73" s="44">
        <f>P73+Q73+R73+S73+T73</f>
        <v>0</v>
      </c>
      <c r="P73" s="39"/>
      <c r="Q73" s="39"/>
      <c r="R73" s="39"/>
      <c r="S73" s="39"/>
      <c r="T73" s="39"/>
      <c r="U73" s="39"/>
      <c r="V73" s="39"/>
      <c r="W73" s="110"/>
      <c r="X73" s="39"/>
      <c r="Y73" s="39"/>
      <c r="Z73" s="39"/>
      <c r="AA73" s="39"/>
      <c r="AB73" s="110"/>
      <c r="AC73" s="39"/>
      <c r="AD73" s="39"/>
      <c r="AE73" s="80"/>
      <c r="AF73" s="44">
        <f t="shared" si="2"/>
        <v>0</v>
      </c>
      <c r="AG73" s="39"/>
      <c r="AH73" s="39"/>
      <c r="AI73" s="39"/>
      <c r="AJ73" s="39"/>
      <c r="AK73" s="39"/>
      <c r="AL73" s="39"/>
    </row>
    <row r="74" spans="1:38" s="41" customFormat="1" ht="68.25" customHeight="1" x14ac:dyDescent="0.2">
      <c r="A74" s="293" t="s">
        <v>465</v>
      </c>
      <c r="B74" s="293" t="s">
        <v>107</v>
      </c>
      <c r="C74" s="43" t="s">
        <v>153</v>
      </c>
      <c r="D74" s="70"/>
      <c r="E74" s="120" t="s">
        <v>267</v>
      </c>
      <c r="F74" s="126" t="s">
        <v>108</v>
      </c>
      <c r="G74" s="109"/>
      <c r="H74" s="78"/>
      <c r="I74" s="78"/>
      <c r="J74" s="113">
        <f t="shared" si="0"/>
        <v>0</v>
      </c>
      <c r="K74" s="38" t="s">
        <v>332</v>
      </c>
      <c r="L74" s="44">
        <f t="shared" si="4"/>
        <v>0</v>
      </c>
      <c r="M74" s="78"/>
      <c r="N74" s="127"/>
      <c r="O74" s="44">
        <f t="shared" si="3"/>
        <v>0</v>
      </c>
      <c r="P74" s="39"/>
      <c r="Q74" s="39"/>
      <c r="R74" s="39"/>
      <c r="S74" s="39"/>
      <c r="T74" s="39"/>
      <c r="U74" s="39"/>
      <c r="V74" s="39"/>
      <c r="W74" s="110"/>
      <c r="X74" s="39"/>
      <c r="Y74" s="39"/>
      <c r="Z74" s="39"/>
      <c r="AA74" s="39"/>
      <c r="AB74" s="110"/>
      <c r="AC74" s="39"/>
      <c r="AD74" s="39"/>
      <c r="AE74" s="80"/>
      <c r="AF74" s="44">
        <f t="shared" si="2"/>
        <v>0</v>
      </c>
      <c r="AG74" s="39"/>
      <c r="AH74" s="39"/>
      <c r="AI74" s="39"/>
      <c r="AJ74" s="39"/>
      <c r="AK74" s="39"/>
      <c r="AL74" s="39"/>
    </row>
    <row r="75" spans="1:38" s="41" customFormat="1" ht="68.25" customHeight="1" x14ac:dyDescent="0.2">
      <c r="A75" s="293" t="s">
        <v>465</v>
      </c>
      <c r="B75" s="293" t="s">
        <v>107</v>
      </c>
      <c r="C75" s="43" t="s">
        <v>153</v>
      </c>
      <c r="D75" s="36" t="s">
        <v>224</v>
      </c>
      <c r="E75" s="122" t="s">
        <v>815</v>
      </c>
      <c r="F75" s="123" t="s">
        <v>816</v>
      </c>
      <c r="G75" s="109"/>
      <c r="H75" s="78"/>
      <c r="I75" s="78"/>
      <c r="J75" s="113">
        <f>IF(G75=0,0,L75/G75)</f>
        <v>0</v>
      </c>
      <c r="K75" s="38" t="s">
        <v>146</v>
      </c>
      <c r="L75" s="44">
        <f t="shared" ref="L75:L81" si="5">O75+U75+W75+X75+Y75+Z75+AA75+AB75+AC75+AD75+AF75+AL75</f>
        <v>0</v>
      </c>
      <c r="M75" s="78"/>
      <c r="N75" s="127"/>
      <c r="O75" s="44">
        <f>P75+Q75+R75+S75+T75</f>
        <v>0</v>
      </c>
      <c r="P75" s="39"/>
      <c r="Q75" s="39"/>
      <c r="R75" s="39"/>
      <c r="S75" s="39"/>
      <c r="T75" s="39"/>
      <c r="U75" s="39"/>
      <c r="V75" s="39"/>
      <c r="W75" s="110"/>
      <c r="X75" s="39"/>
      <c r="Y75" s="39"/>
      <c r="Z75" s="39"/>
      <c r="AA75" s="39"/>
      <c r="AB75" s="110"/>
      <c r="AC75" s="39"/>
      <c r="AD75" s="39"/>
      <c r="AE75" s="80"/>
      <c r="AF75" s="44">
        <f>AG75+AH75+AI75+AJ75+AK75</f>
        <v>0</v>
      </c>
      <c r="AG75" s="39"/>
      <c r="AH75" s="39"/>
      <c r="AI75" s="39"/>
      <c r="AJ75" s="39"/>
      <c r="AK75" s="39"/>
      <c r="AL75" s="39"/>
    </row>
    <row r="76" spans="1:38" s="41" customFormat="1" ht="93.75" customHeight="1" x14ac:dyDescent="0.2">
      <c r="A76" s="293" t="s">
        <v>469</v>
      </c>
      <c r="B76" s="293" t="s">
        <v>195</v>
      </c>
      <c r="C76" s="43" t="s">
        <v>196</v>
      </c>
      <c r="D76" s="70"/>
      <c r="E76" s="120" t="s">
        <v>270</v>
      </c>
      <c r="F76" s="126" t="s">
        <v>108</v>
      </c>
      <c r="G76" s="109"/>
      <c r="H76" s="78"/>
      <c r="I76" s="78"/>
      <c r="J76" s="113">
        <f t="shared" si="0"/>
        <v>0</v>
      </c>
      <c r="K76" s="38" t="s">
        <v>147</v>
      </c>
      <c r="L76" s="44">
        <f t="shared" si="5"/>
        <v>0</v>
      </c>
      <c r="M76" s="78"/>
      <c r="N76" s="127"/>
      <c r="O76" s="44">
        <f t="shared" ref="O76" si="6">P76+Q76+R76+S76+T76</f>
        <v>0</v>
      </c>
      <c r="P76" s="39"/>
      <c r="Q76" s="39"/>
      <c r="R76" s="39"/>
      <c r="S76" s="39"/>
      <c r="T76" s="39"/>
      <c r="U76" s="39"/>
      <c r="V76" s="39"/>
      <c r="W76" s="110"/>
      <c r="X76" s="39"/>
      <c r="Y76" s="39"/>
      <c r="Z76" s="39"/>
      <c r="AA76" s="39"/>
      <c r="AB76" s="110"/>
      <c r="AC76" s="39"/>
      <c r="AD76" s="39"/>
      <c r="AE76" s="80"/>
      <c r="AF76" s="44">
        <f t="shared" si="2"/>
        <v>0</v>
      </c>
      <c r="AG76" s="39"/>
      <c r="AH76" s="39"/>
      <c r="AI76" s="39"/>
      <c r="AJ76" s="39"/>
      <c r="AK76" s="39"/>
      <c r="AL76" s="39"/>
    </row>
    <row r="77" spans="1:38" s="41" customFormat="1" ht="57.75" customHeight="1" x14ac:dyDescent="0.2">
      <c r="A77" s="293" t="s">
        <v>466</v>
      </c>
      <c r="B77" s="293" t="s">
        <v>107</v>
      </c>
      <c r="C77" s="43" t="s">
        <v>154</v>
      </c>
      <c r="D77" s="70"/>
      <c r="E77" s="120" t="s">
        <v>284</v>
      </c>
      <c r="F77" s="126" t="s">
        <v>108</v>
      </c>
      <c r="G77" s="109"/>
      <c r="H77" s="78"/>
      <c r="I77" s="78"/>
      <c r="J77" s="113">
        <f>IF(G77=0,0,L77/G77)</f>
        <v>0</v>
      </c>
      <c r="K77" s="38" t="s">
        <v>148</v>
      </c>
      <c r="L77" s="44">
        <f t="shared" si="5"/>
        <v>0</v>
      </c>
      <c r="M77" s="78"/>
      <c r="N77" s="127"/>
      <c r="O77" s="44">
        <f>P77+Q77+R77+S77+T77</f>
        <v>0</v>
      </c>
      <c r="P77" s="39"/>
      <c r="Q77" s="39"/>
      <c r="R77" s="39"/>
      <c r="S77" s="39"/>
      <c r="T77" s="39"/>
      <c r="U77" s="39"/>
      <c r="V77" s="39"/>
      <c r="W77" s="110"/>
      <c r="X77" s="39"/>
      <c r="Y77" s="39"/>
      <c r="Z77" s="39"/>
      <c r="AA77" s="39"/>
      <c r="AB77" s="110"/>
      <c r="AC77" s="39"/>
      <c r="AD77" s="39"/>
      <c r="AE77" s="80"/>
      <c r="AF77" s="44">
        <f t="shared" si="2"/>
        <v>0</v>
      </c>
      <c r="AG77" s="39"/>
      <c r="AH77" s="39"/>
      <c r="AI77" s="39"/>
      <c r="AJ77" s="39"/>
      <c r="AK77" s="39"/>
      <c r="AL77" s="39"/>
    </row>
    <row r="78" spans="1:38" s="41" customFormat="1" ht="57.75" customHeight="1" x14ac:dyDescent="0.2">
      <c r="A78" s="293" t="s">
        <v>466</v>
      </c>
      <c r="B78" s="293" t="s">
        <v>107</v>
      </c>
      <c r="C78" s="43" t="s">
        <v>154</v>
      </c>
      <c r="D78" s="36" t="s">
        <v>224</v>
      </c>
      <c r="E78" s="122" t="s">
        <v>815</v>
      </c>
      <c r="F78" s="123" t="s">
        <v>816</v>
      </c>
      <c r="G78" s="109"/>
      <c r="H78" s="78"/>
      <c r="I78" s="78"/>
      <c r="J78" s="113">
        <f>IF(G78=0,0,L78/G78)</f>
        <v>0</v>
      </c>
      <c r="K78" s="38" t="s">
        <v>149</v>
      </c>
      <c r="L78" s="44">
        <f t="shared" si="5"/>
        <v>0</v>
      </c>
      <c r="M78" s="78"/>
      <c r="N78" s="127"/>
      <c r="O78" s="44">
        <f>P78+Q78+R78+S78+T78</f>
        <v>0</v>
      </c>
      <c r="P78" s="39"/>
      <c r="Q78" s="39"/>
      <c r="R78" s="39"/>
      <c r="S78" s="39"/>
      <c r="T78" s="39"/>
      <c r="U78" s="39"/>
      <c r="V78" s="39"/>
      <c r="W78" s="110"/>
      <c r="X78" s="39"/>
      <c r="Y78" s="39"/>
      <c r="Z78" s="39"/>
      <c r="AA78" s="39"/>
      <c r="AB78" s="110"/>
      <c r="AC78" s="39"/>
      <c r="AD78" s="39"/>
      <c r="AE78" s="80"/>
      <c r="AF78" s="44">
        <f>AG78+AH78+AI78+AJ78+AK78</f>
        <v>0</v>
      </c>
      <c r="AG78" s="39"/>
      <c r="AH78" s="39"/>
      <c r="AI78" s="39"/>
      <c r="AJ78" s="39"/>
      <c r="AK78" s="39"/>
      <c r="AL78" s="39"/>
    </row>
    <row r="79" spans="1:38" s="41" customFormat="1" ht="56.25" customHeight="1" x14ac:dyDescent="0.2">
      <c r="A79" s="293" t="s">
        <v>467</v>
      </c>
      <c r="B79" s="293" t="s">
        <v>107</v>
      </c>
      <c r="C79" s="43" t="s">
        <v>167</v>
      </c>
      <c r="D79" s="70"/>
      <c r="E79" s="120" t="s">
        <v>269</v>
      </c>
      <c r="F79" s="126" t="s">
        <v>116</v>
      </c>
      <c r="G79" s="109"/>
      <c r="H79" s="78"/>
      <c r="I79" s="78"/>
      <c r="J79" s="113">
        <f>IF(G79=0,0,L79/G79)</f>
        <v>0</v>
      </c>
      <c r="K79" s="38" t="s">
        <v>150</v>
      </c>
      <c r="L79" s="44">
        <f t="shared" si="5"/>
        <v>0</v>
      </c>
      <c r="M79" s="78"/>
      <c r="N79" s="127"/>
      <c r="O79" s="44">
        <f>P79+Q79+R79+S79+T79</f>
        <v>0</v>
      </c>
      <c r="P79" s="39"/>
      <c r="Q79" s="39"/>
      <c r="R79" s="39"/>
      <c r="S79" s="39"/>
      <c r="T79" s="39"/>
      <c r="U79" s="39"/>
      <c r="V79" s="39"/>
      <c r="W79" s="110"/>
      <c r="X79" s="39"/>
      <c r="Y79" s="39"/>
      <c r="Z79" s="39"/>
      <c r="AA79" s="39"/>
      <c r="AB79" s="110"/>
      <c r="AC79" s="39"/>
      <c r="AD79" s="39"/>
      <c r="AE79" s="80"/>
      <c r="AF79" s="44">
        <f t="shared" si="2"/>
        <v>0</v>
      </c>
      <c r="AG79" s="39"/>
      <c r="AH79" s="39"/>
      <c r="AI79" s="39"/>
      <c r="AJ79" s="39"/>
      <c r="AK79" s="39"/>
      <c r="AL79" s="39"/>
    </row>
    <row r="80" spans="1:38" s="41" customFormat="1" ht="57" customHeight="1" x14ac:dyDescent="0.2">
      <c r="A80" s="293" t="s">
        <v>470</v>
      </c>
      <c r="B80" s="293" t="s">
        <v>158</v>
      </c>
      <c r="C80" s="43"/>
      <c r="D80" s="70"/>
      <c r="E80" s="120" t="s">
        <v>268</v>
      </c>
      <c r="F80" s="126" t="s">
        <v>108</v>
      </c>
      <c r="G80" s="109"/>
      <c r="H80" s="78"/>
      <c r="I80" s="78"/>
      <c r="J80" s="113">
        <f>IF(G80=0,0,L80/G80)</f>
        <v>0</v>
      </c>
      <c r="K80" s="38" t="s">
        <v>151</v>
      </c>
      <c r="L80" s="44">
        <f t="shared" si="5"/>
        <v>0</v>
      </c>
      <c r="M80" s="78"/>
      <c r="N80" s="127"/>
      <c r="O80" s="44">
        <f>P80+Q80+R80+S80+T80</f>
        <v>0</v>
      </c>
      <c r="P80" s="39"/>
      <c r="Q80" s="39"/>
      <c r="R80" s="39"/>
      <c r="S80" s="39"/>
      <c r="T80" s="39"/>
      <c r="U80" s="39"/>
      <c r="V80" s="39"/>
      <c r="W80" s="110"/>
      <c r="X80" s="39"/>
      <c r="Y80" s="39"/>
      <c r="Z80" s="39"/>
      <c r="AA80" s="39"/>
      <c r="AB80" s="110"/>
      <c r="AC80" s="39"/>
      <c r="AD80" s="39"/>
      <c r="AE80" s="80"/>
      <c r="AF80" s="44">
        <f>AG80+AH80+AI80+AJ80+AK80</f>
        <v>0</v>
      </c>
      <c r="AG80" s="39"/>
      <c r="AH80" s="39"/>
      <c r="AI80" s="39"/>
      <c r="AJ80" s="39"/>
      <c r="AK80" s="39"/>
      <c r="AL80" s="39"/>
    </row>
    <row r="81" spans="1:38" s="41" customFormat="1" ht="42" customHeight="1" x14ac:dyDescent="0.2">
      <c r="A81" s="293" t="s">
        <v>825</v>
      </c>
      <c r="B81" s="293" t="s">
        <v>863</v>
      </c>
      <c r="C81" s="43"/>
      <c r="D81" s="70"/>
      <c r="E81" s="120" t="s">
        <v>300</v>
      </c>
      <c r="F81" s="126" t="s">
        <v>108</v>
      </c>
      <c r="G81" s="109"/>
      <c r="H81" s="78"/>
      <c r="I81" s="78"/>
      <c r="J81" s="113">
        <f>IF(G81=0,0,L81/G81)</f>
        <v>0</v>
      </c>
      <c r="K81" s="38" t="s">
        <v>152</v>
      </c>
      <c r="L81" s="44">
        <f t="shared" si="5"/>
        <v>0</v>
      </c>
      <c r="M81" s="78"/>
      <c r="N81" s="127"/>
      <c r="O81" s="44">
        <f>P81+Q81+R81+S81+T81</f>
        <v>0</v>
      </c>
      <c r="P81" s="39"/>
      <c r="Q81" s="39"/>
      <c r="R81" s="39"/>
      <c r="S81" s="39"/>
      <c r="T81" s="39"/>
      <c r="U81" s="39"/>
      <c r="V81" s="39"/>
      <c r="W81" s="110"/>
      <c r="X81" s="39"/>
      <c r="Y81" s="39"/>
      <c r="Z81" s="39"/>
      <c r="AA81" s="39"/>
      <c r="AB81" s="110"/>
      <c r="AC81" s="39"/>
      <c r="AD81" s="39"/>
      <c r="AE81" s="80"/>
      <c r="AF81" s="44">
        <f t="shared" si="2"/>
        <v>0</v>
      </c>
      <c r="AG81" s="39"/>
      <c r="AH81" s="39"/>
      <c r="AI81" s="39"/>
      <c r="AJ81" s="39"/>
      <c r="AK81" s="39"/>
      <c r="AL81" s="39"/>
    </row>
    <row r="82" spans="1:38" s="114" customFormat="1" ht="27.75" customHeight="1" x14ac:dyDescent="0.25">
      <c r="B82" s="115"/>
      <c r="C82" s="115"/>
      <c r="D82" s="115"/>
      <c r="E82" s="116"/>
      <c r="F82" s="117" t="s">
        <v>206</v>
      </c>
      <c r="G82" s="118"/>
      <c r="H82" s="119"/>
      <c r="I82" s="119"/>
      <c r="J82" s="119"/>
      <c r="K82" s="119"/>
      <c r="L82" s="119">
        <f>SUM(L11:L28)+SUM(L33:L81)</f>
        <v>0</v>
      </c>
      <c r="M82" s="119"/>
      <c r="N82" s="119">
        <f t="shared" ref="N82:AL82" si="7">SUM(N11:N28)+SUM(N33:N81)</f>
        <v>0</v>
      </c>
      <c r="O82" s="119">
        <f t="shared" si="7"/>
        <v>0</v>
      </c>
      <c r="P82" s="119">
        <f t="shared" si="7"/>
        <v>0</v>
      </c>
      <c r="Q82" s="119">
        <f t="shared" si="7"/>
        <v>0</v>
      </c>
      <c r="R82" s="119">
        <f t="shared" si="7"/>
        <v>0</v>
      </c>
      <c r="S82" s="119">
        <f t="shared" si="7"/>
        <v>0</v>
      </c>
      <c r="T82" s="119">
        <f t="shared" si="7"/>
        <v>0</v>
      </c>
      <c r="U82" s="119">
        <f t="shared" si="7"/>
        <v>0</v>
      </c>
      <c r="V82" s="119">
        <f t="shared" si="7"/>
        <v>0</v>
      </c>
      <c r="W82" s="119">
        <f t="shared" si="7"/>
        <v>0</v>
      </c>
      <c r="X82" s="119">
        <f t="shared" si="7"/>
        <v>0</v>
      </c>
      <c r="Y82" s="119">
        <f t="shared" si="7"/>
        <v>0</v>
      </c>
      <c r="Z82" s="119">
        <f t="shared" si="7"/>
        <v>0</v>
      </c>
      <c r="AA82" s="119">
        <f t="shared" si="7"/>
        <v>0</v>
      </c>
      <c r="AB82" s="119">
        <f t="shared" si="7"/>
        <v>0</v>
      </c>
      <c r="AC82" s="119">
        <f t="shared" si="7"/>
        <v>0</v>
      </c>
      <c r="AD82" s="119">
        <f t="shared" si="7"/>
        <v>0</v>
      </c>
      <c r="AE82" s="119">
        <f t="shared" si="7"/>
        <v>0</v>
      </c>
      <c r="AF82" s="119">
        <f t="shared" si="7"/>
        <v>0</v>
      </c>
      <c r="AG82" s="119">
        <f t="shared" si="7"/>
        <v>0</v>
      </c>
      <c r="AH82" s="119">
        <f t="shared" si="7"/>
        <v>0</v>
      </c>
      <c r="AI82" s="119">
        <f t="shared" si="7"/>
        <v>0</v>
      </c>
      <c r="AJ82" s="119">
        <f t="shared" si="7"/>
        <v>0</v>
      </c>
      <c r="AK82" s="119">
        <f t="shared" si="7"/>
        <v>0</v>
      </c>
      <c r="AL82" s="119">
        <f t="shared" si="7"/>
        <v>0</v>
      </c>
    </row>
    <row r="84" spans="1:38" x14ac:dyDescent="0.2">
      <c r="L84" s="68"/>
      <c r="N84" s="68"/>
      <c r="P84" s="68"/>
      <c r="S84" s="68"/>
      <c r="Z84" s="68"/>
    </row>
    <row r="85" spans="1:38" x14ac:dyDescent="0.2">
      <c r="O85" s="68"/>
    </row>
  </sheetData>
  <sheetProtection password="C621" sheet="1" objects="1" scenarios="1" autoFilter="0"/>
  <autoFilter ref="A10:AL82"/>
  <mergeCells count="47">
    <mergeCell ref="AL5:AL9"/>
    <mergeCell ref="AD5:AD9"/>
    <mergeCell ref="AE5:AE9"/>
    <mergeCell ref="AF5:AK5"/>
    <mergeCell ref="A3:A9"/>
    <mergeCell ref="B3:C4"/>
    <mergeCell ref="E3:G3"/>
    <mergeCell ref="H3:H9"/>
    <mergeCell ref="I3:I9"/>
    <mergeCell ref="B5:B9"/>
    <mergeCell ref="C5:C9"/>
    <mergeCell ref="D3:D9"/>
    <mergeCell ref="E4:E9"/>
    <mergeCell ref="F4:F9"/>
    <mergeCell ref="G4:G9"/>
    <mergeCell ref="J3:J9"/>
    <mergeCell ref="P7:P9"/>
    <mergeCell ref="Q7:Q9"/>
    <mergeCell ref="R7:R9"/>
    <mergeCell ref="S7:S9"/>
    <mergeCell ref="O6:O9"/>
    <mergeCell ref="P6:T6"/>
    <mergeCell ref="M4:M9"/>
    <mergeCell ref="L4:L9"/>
    <mergeCell ref="N4:N9"/>
    <mergeCell ref="O4:AL4"/>
    <mergeCell ref="O5:T5"/>
    <mergeCell ref="V7:V9"/>
    <mergeCell ref="AG7:AG9"/>
    <mergeCell ref="AA5:AA9"/>
    <mergeCell ref="AC5:AC9"/>
    <mergeCell ref="T7:T9"/>
    <mergeCell ref="X5:X9"/>
    <mergeCell ref="U5:V5"/>
    <mergeCell ref="K3:K9"/>
    <mergeCell ref="L3:AL3"/>
    <mergeCell ref="Y5:Y9"/>
    <mergeCell ref="AK7:AK9"/>
    <mergeCell ref="AH7:AH9"/>
    <mergeCell ref="AB5:AB9"/>
    <mergeCell ref="AF6:AF9"/>
    <mergeCell ref="AG6:AK6"/>
    <mergeCell ref="AI7:AI9"/>
    <mergeCell ref="AJ7:AJ9"/>
    <mergeCell ref="U6:U9"/>
    <mergeCell ref="W5:W9"/>
    <mergeCell ref="Z5:Z9"/>
  </mergeCells>
  <pageMargins left="0.39370078740157483" right="0.39370078740157483" top="0.39370078740157483" bottom="0.39370078740157483" header="0.78740157480314965" footer="0.78740157480314965"/>
  <pageSetup paperSize="8" scale="22" firstPageNumber="0" fitToHeight="53" orientation="landscape" r:id="rId1"/>
  <headerFooter alignWithMargins="0">
    <oddFooter>&amp;C&amp;"Times New Roman,Обычный"&amp;12Страница &amp;P</oddFooter>
  </headerFooter>
  <colBreaks count="1" manualBreakCount="1">
    <brk id="20" max="8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vt:i4>
      </vt:variant>
      <vt:variant>
        <vt:lpstr>Именованные диапазоны</vt:lpstr>
      </vt:variant>
      <vt:variant>
        <vt:i4>19</vt:i4>
      </vt:variant>
    </vt:vector>
  </HeadingPairs>
  <TitlesOfParts>
    <vt:vector size="35" baseType="lpstr">
      <vt:lpstr>ПЕРЕЧЕНЬ</vt:lpstr>
      <vt:lpstr>Объем бюджетных ассигнований</vt:lpstr>
      <vt:lpstr>АналитическоеРаспределениеОБАС</vt:lpstr>
      <vt:lpstr>Услуги 2020</vt:lpstr>
      <vt:lpstr>Услуги 2021</vt:lpstr>
      <vt:lpstr>Услуги 2022</vt:lpstr>
      <vt:lpstr>Работы 2020</vt:lpstr>
      <vt:lpstr>Работы 2021</vt:lpstr>
      <vt:lpstr>Работы 2022</vt:lpstr>
      <vt:lpstr>Сод_Имущ 2020</vt:lpstr>
      <vt:lpstr>Сод_Имущ 2021</vt:lpstr>
      <vt:lpstr>Сод_Имущ 2022</vt:lpstr>
      <vt:lpstr>Корректировка</vt:lpstr>
      <vt:lpstr>НПА Пдпись</vt:lpstr>
      <vt:lpstr>НЗ Р</vt:lpstr>
      <vt:lpstr>НЗ У</vt:lpstr>
      <vt:lpstr>'НЗ Р'!Заголовки_для_печати</vt:lpstr>
      <vt:lpstr>'Объем бюджетных ассигнований'!Заголовки_для_печати</vt:lpstr>
      <vt:lpstr>'Сод_Имущ 2020'!Заголовки_для_печати</vt:lpstr>
      <vt:lpstr>'Сод_Имущ 2021'!Заголовки_для_печати</vt:lpstr>
      <vt:lpstr>'Сод_Имущ 2022'!Заголовки_для_печати</vt:lpstr>
      <vt:lpstr>АналитическоеРаспределениеОБАС!Область_печати</vt:lpstr>
      <vt:lpstr>Корректировка!Область_печати</vt:lpstr>
      <vt:lpstr>'НЗ Р'!Область_печати</vt:lpstr>
      <vt:lpstr>'НПА Пдпись'!Область_печати</vt:lpstr>
      <vt:lpstr>'Объем бюджетных ассигнований'!Область_печати</vt:lpstr>
      <vt:lpstr>'Работы 2020'!Область_печати</vt:lpstr>
      <vt:lpstr>'Работы 2021'!Область_печати</vt:lpstr>
      <vt:lpstr>'Работы 2022'!Область_печати</vt:lpstr>
      <vt:lpstr>'Сод_Имущ 2020'!Область_печати</vt:lpstr>
      <vt:lpstr>'Сод_Имущ 2021'!Область_печати</vt:lpstr>
      <vt:lpstr>'Сод_Имущ 2022'!Область_печати</vt:lpstr>
      <vt:lpstr>'Услуги 2020'!Область_печати</vt:lpstr>
      <vt:lpstr>'Услуги 2021'!Область_печати</vt:lpstr>
      <vt:lpstr>'Услуги 2022'!Область_печати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bp_ria</dc:creator>
  <cp:lastModifiedBy>Зайцев Дмитрий Алексеевич</cp:lastModifiedBy>
  <cp:lastPrinted>2019-07-01T12:53:58Z</cp:lastPrinted>
  <dcterms:created xsi:type="dcterms:W3CDTF">2016-07-12T09:23:23Z</dcterms:created>
  <dcterms:modified xsi:type="dcterms:W3CDTF">2019-07-01T13:10:20Z</dcterms:modified>
</cp:coreProperties>
</file>